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" sheetId="1" r:id="rId1"/>
  </sheets>
  <definedNames>
    <definedName name="_xlnm.Print_Titles" localSheetId="0">'приложение 5 '!$5:$6</definedName>
    <definedName name="_xlnm.Print_Area" localSheetId="0">'приложение 5 '!$A$1:$J$207</definedName>
  </definedNames>
  <calcPr fullCalcOnLoad="1"/>
</workbook>
</file>

<file path=xl/sharedStrings.xml><?xml version="1.0" encoding="utf-8"?>
<sst xmlns="http://schemas.openxmlformats.org/spreadsheetml/2006/main" count="753" uniqueCount="207">
  <si>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</si>
  <si>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</si>
  <si>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</si>
  <si>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</si>
  <si>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</si>
  <si>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</si>
  <si>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</si>
  <si>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</si>
  <si>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</si>
  <si>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</si>
  <si>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</si>
  <si>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</si>
  <si>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</si>
  <si>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</si>
  <si>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</si>
  <si>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</si>
  <si>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</si>
  <si>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</si>
  <si>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</si>
  <si>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</si>
  <si>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</si>
  <si>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</si>
  <si>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</si>
  <si>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</si>
  <si>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</si>
  <si>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</si>
  <si>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</si>
  <si>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</si>
  <si>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</si>
  <si>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</si>
  <si>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</si>
  <si>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</si>
  <si>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</si>
  <si>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</si>
  <si>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</si>
  <si>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</si>
  <si>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</si>
  <si>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</si>
  <si>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</si>
  <si>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</si>
  <si>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</si>
  <si>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</si>
  <si>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</si>
  <si>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</si>
  <si>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</si>
  <si>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</si>
  <si>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</si>
  <si>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</si>
  <si>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</si>
  <si>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</si>
  <si>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</si>
  <si>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</si>
  <si>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</si>
  <si>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</si>
  <si>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</si>
  <si>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</si>
  <si>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</si>
  <si>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</si>
  <si>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</si>
  <si>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</si>
  <si>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</si>
  <si>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</si>
  <si>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</si>
  <si>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</si>
  <si>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7951000</t>
  </si>
  <si>
    <t xml:space="preserve">Физическая культура </t>
  </si>
  <si>
    <t xml:space="preserve">Поддержка коммунального хозяйства 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</si>
  <si>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</si>
  <si>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</si>
  <si>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</si>
  <si>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</si>
  <si>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</si>
  <si>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</si>
  <si>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</si>
  <si>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</si>
  <si>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</si>
  <si>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</si>
  <si>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</si>
  <si>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</si>
  <si>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</si>
  <si>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</si>
  <si>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</si>
  <si>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</si>
  <si>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</si>
  <si>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</si>
  <si>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</si>
  <si>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</si>
  <si>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</si>
  <si>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 xml:space="preserve">Дотации </t>
  </si>
  <si>
    <t>ОСГУ</t>
  </si>
  <si>
    <t>211; 213</t>
  </si>
  <si>
    <t>244</t>
  </si>
  <si>
    <t>221; 222; 223; 224; 225; 226; 290; 310; 340; 530 (без командировок)</t>
  </si>
  <si>
    <t xml:space="preserve">Прочая закупка товаров, работ и услуг для обеспечения государственных (муниципальных) нужд
</t>
  </si>
  <si>
    <t>290,01 и 290,02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</si>
  <si>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</si>
  <si>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</si>
  <si>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461</t>
  </si>
  <si>
    <t xml:space="preserve">Субсидии на приобретение объектов недвижимого имущества в государственную (муниципальную) собственность бюджетным учреждениям
</t>
  </si>
  <si>
    <t>530 (310)</t>
  </si>
  <si>
    <t xml:space="preserve">Пособия, компенсации, меры социальной поддержки по публичным нормативным обязательствам
</t>
  </si>
  <si>
    <t>13</t>
  </si>
  <si>
    <t>221; 226; 261; 262; 263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</si>
  <si>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</si>
  <si>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</si>
  <si>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 xml:space="preserve">Бюджетные инвестиции в объекты капитального строительства государственной (муниципальной) собственности
</t>
  </si>
  <si>
    <t>7952600</t>
  </si>
  <si>
    <t>243</t>
  </si>
  <si>
    <t xml:space="preserve">Закупка товаров, работ, услуг в целях капитального ремонта государственного (муниципального) имущества
</t>
  </si>
  <si>
    <t>222; 225; 226; 290; 310; 340</t>
  </si>
  <si>
    <t>4210000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</si>
  <si>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</si>
  <si>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</si>
  <si>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</si>
  <si>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</si>
  <si>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</si>
  <si>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</si>
  <si>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</si>
  <si>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</si>
  <si>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</si>
  <si>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</si>
  <si>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511</t>
  </si>
  <si>
    <t>Дотации на выравнивание бюджетной обеспеченности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</si>
  <si>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</si>
  <si>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</si>
  <si>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</si>
  <si>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</si>
  <si>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</si>
  <si>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5223800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</si>
  <si>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</si>
  <si>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</si>
  <si>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</si>
  <si>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</si>
  <si>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</si>
  <si>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</si>
  <si>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</si>
  <si>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</si>
  <si>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</si>
  <si>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</si>
  <si>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</si>
  <si>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</si>
  <si>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</si>
  <si>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</si>
  <si>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</si>
  <si>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Районная целевая программа  "Устойчивое развитие сельских территорий муниципального района Сергиевский Самарской области"</t>
  </si>
  <si>
    <t>7950500</t>
  </si>
  <si>
    <t>Суммы на 2015 год, тыс.рублей</t>
  </si>
  <si>
    <t>Суммы на 2016 год, тыс.рублей</t>
  </si>
  <si>
    <t>Распределение бюджетных ассигнований на плановый период 2015 - 2016  годы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</si>
  <si>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 xml:space="preserve">Объём условно утвержденных расходов </t>
  </si>
  <si>
    <t>В С Е Г О с учетом условно утвержденных расходов</t>
  </si>
  <si>
    <t>120</t>
  </si>
  <si>
    <t>240</t>
  </si>
  <si>
    <t>850</t>
  </si>
  <si>
    <t>610</t>
  </si>
  <si>
    <t>410</t>
  </si>
  <si>
    <t>110</t>
  </si>
  <si>
    <t>310</t>
  </si>
  <si>
    <t>320</t>
  </si>
  <si>
    <t>620</t>
  </si>
  <si>
    <t>510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</si>
  <si>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</si>
  <si>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</si>
  <si>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Уплата налогов, сборов и иных платежей</t>
  </si>
  <si>
    <t>Субсидии бюджетных учреждениям</t>
  </si>
  <si>
    <t>Бюджетные инвестиции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</si>
  <si>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</si>
  <si>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</si>
  <si>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</si>
  <si>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</si>
  <si>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</si>
  <si>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Субсидии бюджетным учреждениям</t>
  </si>
  <si>
    <t>Иные дотации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</si>
  <si>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</si>
  <si>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</si>
  <si>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</si>
  <si>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 Содержание улично-дорожной сети муниципального района Сергиевский" на 2014-2016гг.</t>
  </si>
  <si>
    <t>Муниципальная программа "Развитие малого и среднего предпринимательства в муниципальном районе Сергиевский на 2014- 2016 годы"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</si>
  <si>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</si>
  <si>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</si>
  <si>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</si>
  <si>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</si>
  <si>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</si>
  <si>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"Развитие муниципальной службы в администрации муниципального района Сергиевский" на 2014-2015гг.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</si>
  <si>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2014-2016 гг." 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</si>
  <si>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</si>
  <si>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</si>
  <si>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</si>
  <si>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</si>
  <si>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7952800</t>
  </si>
  <si>
    <t>Муниципальная программа "Обращение с отходами на территории м.р. Сергиевский на 2014-2016 гг."</t>
  </si>
  <si>
    <t>6339603</t>
  </si>
  <si>
    <t>7950900</t>
  </si>
  <si>
    <t>Муниципальная программа "Развитие физической культуры и спорта муниципального района Сергиевский Самарской области"</t>
  </si>
  <si>
    <t>Расходы на выплаты персоналу казенных учреждений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</si>
  <si>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</si>
  <si>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</si>
  <si>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Иные закупки товаров, работ и услуг для обеспечения государственных (муниципальных) нужд</t>
  </si>
  <si>
    <t>7950700</t>
  </si>
  <si>
    <t>Муниципальная целевая программа "Развитие  сферы культуры и  туризма на территории муниципального района Сергиевский на  2012-2014 годы"</t>
  </si>
  <si>
    <t>7953200</t>
  </si>
  <si>
    <t>Муниципальная программа "Улучшение условий и охраны труда в муниципальном районе Сергиевский"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</si>
  <si>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</si>
  <si>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программа  "Модернизация объектов коммунальной инфраструктуры в муниципальном районе Сергиевский Самарской области" ОЦП "Модернизация объектов коммунальной инфраструктуры"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</si>
  <si>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Субсидия в целях софинансирования расходных обязательств по объекту капитального строительства муниципальной собственности</t>
  </si>
  <si>
    <t>8779503</t>
  </si>
  <si>
    <t>Приложение № 5                                               к  Решению Собрания представителей муниципального района Сергиевский                                                 № 41                                                                от "31" июля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</si>
</sst>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9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9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08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18.25390625" style="1" customWidth="1"/>
    <col min="8" max="8" width="18.875" style="1" customWidth="1"/>
    <col min="9" max="9" width="15.00390625" style="1" customWidth="1"/>
    <col min="10" max="10" width="21.75390625" style="1" hidden="1" customWidth="1"/>
    <col min="11" max="16384" width="9.125" style="1" customWidth="1"/>
  </cols>
  <sheetData>
    <row r="1" spans="5:10" ht="124.5" customHeight="1">
      <c r="E1" s="2"/>
      <c r="H1" s="46" t="s">
        <v>206</v>
      </c>
      <c r="I1" s="46"/>
      <c r="J1" s="2"/>
    </row>
    <row r="2" spans="7:10" ht="18" customHeight="1">
      <c r="G2" s="3"/>
      <c r="H2" s="3"/>
      <c r="I2" s="3"/>
      <c r="J2" s="3"/>
    </row>
    <row r="3" spans="1:10" ht="78" customHeight="1">
      <c r="A3" s="49" t="s">
        <v>148</v>
      </c>
      <c r="B3" s="49"/>
      <c r="C3" s="49"/>
      <c r="D3" s="49"/>
      <c r="E3" s="49"/>
      <c r="F3" s="49"/>
      <c r="G3" s="49"/>
      <c r="H3" s="49"/>
      <c r="I3" s="49"/>
      <c r="J3" s="3"/>
    </row>
    <row r="4" spans="7:10" ht="18" customHeight="1">
      <c r="G4" s="3"/>
      <c r="H4" s="3"/>
      <c r="I4" s="3"/>
      <c r="J4" s="3"/>
    </row>
    <row r="5" spans="1:10" ht="21.75" customHeight="1">
      <c r="A5" s="48" t="s">
        <v>53</v>
      </c>
      <c r="B5" s="47" t="s">
        <v>0</v>
      </c>
      <c r="C5" s="47" t="s">
        <v>1</v>
      </c>
      <c r="D5" s="47" t="s">
        <v>2</v>
      </c>
      <c r="E5" s="47" t="s">
        <v>3</v>
      </c>
      <c r="F5" s="47" t="s">
        <v>146</v>
      </c>
      <c r="G5" s="47"/>
      <c r="H5" s="47" t="s">
        <v>147</v>
      </c>
      <c r="I5" s="47"/>
      <c r="J5" s="4"/>
    </row>
    <row r="6" spans="1:10" ht="81.75" customHeight="1">
      <c r="A6" s="48"/>
      <c r="B6" s="47"/>
      <c r="C6" s="47"/>
      <c r="D6" s="47"/>
      <c r="E6" s="47"/>
      <c r="F6" s="5" t="s">
        <v>61</v>
      </c>
      <c r="G6" s="6" t="s">
        <v>48</v>
      </c>
      <c r="H6" s="29" t="s">
        <v>61</v>
      </c>
      <c r="I6" s="6" t="s">
        <v>48</v>
      </c>
      <c r="J6" s="7" t="s">
        <v>89</v>
      </c>
    </row>
    <row r="7" spans="1:10" ht="24" customHeight="1">
      <c r="A7" s="8" t="s">
        <v>129</v>
      </c>
      <c r="B7" s="9" t="s">
        <v>49</v>
      </c>
      <c r="C7" s="33"/>
      <c r="D7" s="10"/>
      <c r="E7" s="10"/>
      <c r="F7" s="11">
        <f>F8+F11+F15+F20+F25+F28</f>
        <v>106631.98316999999</v>
      </c>
      <c r="G7" s="11">
        <f>G8+G11+G15+G20+G25+G28</f>
        <v>0</v>
      </c>
      <c r="H7" s="11">
        <f>H8+H11+H15+H20+H25+H28</f>
        <v>120327.80267</v>
      </c>
      <c r="I7" s="11">
        <f>I8+I11+I15+I20+I25+I28</f>
        <v>0</v>
      </c>
      <c r="J7" s="7"/>
    </row>
    <row r="8" spans="1:10" ht="45.75" customHeight="1">
      <c r="A8" s="42" t="s">
        <v>130</v>
      </c>
      <c r="B8" s="12" t="s">
        <v>49</v>
      </c>
      <c r="C8" s="12" t="s">
        <v>76</v>
      </c>
      <c r="D8" s="10"/>
      <c r="E8" s="10"/>
      <c r="F8" s="13">
        <f>F9</f>
        <v>1200</v>
      </c>
      <c r="G8" s="13">
        <f aca="true" t="shared" si="0" ref="G8:I9">G9</f>
        <v>0</v>
      </c>
      <c r="H8" s="13">
        <f t="shared" si="0"/>
        <v>1200</v>
      </c>
      <c r="I8" s="13">
        <f t="shared" si="0"/>
        <v>0</v>
      </c>
      <c r="J8" s="7"/>
    </row>
    <row r="9" spans="1:10" ht="66.75" customHeight="1">
      <c r="A9" s="43" t="s">
        <v>25</v>
      </c>
      <c r="B9" s="12" t="s">
        <v>49</v>
      </c>
      <c r="C9" s="12" t="s">
        <v>76</v>
      </c>
      <c r="D9" s="12" t="s">
        <v>72</v>
      </c>
      <c r="E9" s="10"/>
      <c r="F9" s="14">
        <f>F10</f>
        <v>1200</v>
      </c>
      <c r="G9" s="14">
        <f t="shared" si="0"/>
        <v>0</v>
      </c>
      <c r="H9" s="14">
        <f t="shared" si="0"/>
        <v>1200</v>
      </c>
      <c r="I9" s="14">
        <f t="shared" si="0"/>
        <v>0</v>
      </c>
      <c r="J9" s="7"/>
    </row>
    <row r="10" spans="1:10" ht="44.25" customHeight="1">
      <c r="A10" s="43" t="s">
        <v>161</v>
      </c>
      <c r="B10" s="12" t="s">
        <v>49</v>
      </c>
      <c r="C10" s="12" t="s">
        <v>76</v>
      </c>
      <c r="D10" s="12" t="s">
        <v>72</v>
      </c>
      <c r="E10" s="12" t="s">
        <v>151</v>
      </c>
      <c r="F10" s="14">
        <v>1200</v>
      </c>
      <c r="G10" s="38">
        <v>0</v>
      </c>
      <c r="H10" s="38">
        <v>1200</v>
      </c>
      <c r="I10" s="38">
        <v>0</v>
      </c>
      <c r="J10" s="7"/>
    </row>
    <row r="11" spans="1:10" ht="45.75" customHeight="1">
      <c r="A11" s="43" t="s">
        <v>4</v>
      </c>
      <c r="B11" s="12" t="s">
        <v>49</v>
      </c>
      <c r="C11" s="12" t="s">
        <v>52</v>
      </c>
      <c r="D11" s="12"/>
      <c r="E11" s="12"/>
      <c r="F11" s="13">
        <f>F12</f>
        <v>3450</v>
      </c>
      <c r="G11" s="13">
        <f>G12</f>
        <v>0</v>
      </c>
      <c r="H11" s="13">
        <f>H12</f>
        <v>3450</v>
      </c>
      <c r="I11" s="13">
        <f>I12</f>
        <v>0</v>
      </c>
      <c r="J11" s="7"/>
    </row>
    <row r="12" spans="1:10" ht="60" customHeight="1">
      <c r="A12" s="43" t="s">
        <v>25</v>
      </c>
      <c r="B12" s="12" t="s">
        <v>49</v>
      </c>
      <c r="C12" s="12" t="s">
        <v>52</v>
      </c>
      <c r="D12" s="12" t="s">
        <v>72</v>
      </c>
      <c r="E12" s="12"/>
      <c r="F12" s="14">
        <f>F13+F14</f>
        <v>3450</v>
      </c>
      <c r="G12" s="14">
        <f>G13+G14</f>
        <v>0</v>
      </c>
      <c r="H12" s="14">
        <f>H13+H14</f>
        <v>3450</v>
      </c>
      <c r="I12" s="14">
        <f>I13+I14</f>
        <v>0</v>
      </c>
      <c r="J12" s="7"/>
    </row>
    <row r="13" spans="1:10" ht="49.5" customHeight="1">
      <c r="A13" s="43" t="s">
        <v>161</v>
      </c>
      <c r="B13" s="12" t="s">
        <v>49</v>
      </c>
      <c r="C13" s="12" t="s">
        <v>52</v>
      </c>
      <c r="D13" s="12" t="s">
        <v>72</v>
      </c>
      <c r="E13" s="12" t="s">
        <v>151</v>
      </c>
      <c r="F13" s="14">
        <v>2900</v>
      </c>
      <c r="G13" s="15">
        <v>0</v>
      </c>
      <c r="H13" s="15">
        <v>2900</v>
      </c>
      <c r="I13" s="15">
        <v>0</v>
      </c>
      <c r="J13" s="7" t="s">
        <v>90</v>
      </c>
    </row>
    <row r="14" spans="1:10" ht="51" customHeight="1">
      <c r="A14" s="43" t="s">
        <v>162</v>
      </c>
      <c r="B14" s="12" t="s">
        <v>49</v>
      </c>
      <c r="C14" s="12" t="s">
        <v>52</v>
      </c>
      <c r="D14" s="12" t="s">
        <v>72</v>
      </c>
      <c r="E14" s="12" t="s">
        <v>152</v>
      </c>
      <c r="F14" s="14">
        <v>550</v>
      </c>
      <c r="G14" s="15">
        <v>0</v>
      </c>
      <c r="H14" s="15">
        <v>550</v>
      </c>
      <c r="I14" s="15">
        <v>0</v>
      </c>
      <c r="J14" s="16" t="s">
        <v>92</v>
      </c>
    </row>
    <row r="15" spans="1:10" ht="24" customHeight="1">
      <c r="A15" s="43" t="s">
        <v>6</v>
      </c>
      <c r="B15" s="12" t="s">
        <v>49</v>
      </c>
      <c r="C15" s="12" t="s">
        <v>50</v>
      </c>
      <c r="D15" s="12"/>
      <c r="E15" s="12"/>
      <c r="F15" s="13">
        <f>F16</f>
        <v>35587.98317</v>
      </c>
      <c r="G15" s="13">
        <f>G16</f>
        <v>0</v>
      </c>
      <c r="H15" s="13">
        <f>H16</f>
        <v>39134.446200000006</v>
      </c>
      <c r="I15" s="13">
        <f>I16</f>
        <v>0</v>
      </c>
      <c r="J15" s="17"/>
    </row>
    <row r="16" spans="1:10" ht="65.25" customHeight="1">
      <c r="A16" s="43" t="s">
        <v>25</v>
      </c>
      <c r="B16" s="12" t="s">
        <v>49</v>
      </c>
      <c r="C16" s="12" t="s">
        <v>50</v>
      </c>
      <c r="D16" s="12" t="s">
        <v>72</v>
      </c>
      <c r="E16" s="12"/>
      <c r="F16" s="14">
        <f>SUM(F17:F19)</f>
        <v>35587.98317</v>
      </c>
      <c r="G16" s="14">
        <f>SUM(G17:G19)</f>
        <v>0</v>
      </c>
      <c r="H16" s="14">
        <f>SUM(H17:H19)</f>
        <v>39134.446200000006</v>
      </c>
      <c r="I16" s="14">
        <f>SUM(I17:I19)</f>
        <v>0</v>
      </c>
      <c r="J16" s="7"/>
    </row>
    <row r="17" spans="1:10" ht="45.75" customHeight="1">
      <c r="A17" s="43" t="s">
        <v>161</v>
      </c>
      <c r="B17" s="12" t="s">
        <v>49</v>
      </c>
      <c r="C17" s="12" t="s">
        <v>50</v>
      </c>
      <c r="D17" s="12" t="s">
        <v>72</v>
      </c>
      <c r="E17" s="12" t="s">
        <v>151</v>
      </c>
      <c r="F17" s="14">
        <v>32288.00317</v>
      </c>
      <c r="G17" s="15">
        <v>0</v>
      </c>
      <c r="H17" s="15">
        <v>33314.6612</v>
      </c>
      <c r="I17" s="15">
        <v>0</v>
      </c>
      <c r="J17" s="7" t="s">
        <v>90</v>
      </c>
    </row>
    <row r="18" spans="1:10" ht="44.25" customHeight="1">
      <c r="A18" s="43" t="s">
        <v>162</v>
      </c>
      <c r="B18" s="12" t="s">
        <v>49</v>
      </c>
      <c r="C18" s="12" t="s">
        <v>50</v>
      </c>
      <c r="D18" s="12" t="s">
        <v>72</v>
      </c>
      <c r="E18" s="12" t="s">
        <v>152</v>
      </c>
      <c r="F18" s="14">
        <v>3155.98</v>
      </c>
      <c r="G18" s="14">
        <v>0</v>
      </c>
      <c r="H18" s="14">
        <v>5675.785</v>
      </c>
      <c r="I18" s="14">
        <v>0</v>
      </c>
      <c r="J18" s="16" t="s">
        <v>92</v>
      </c>
    </row>
    <row r="19" spans="1:10" ht="23.25" customHeight="1">
      <c r="A19" s="43" t="s">
        <v>163</v>
      </c>
      <c r="B19" s="12" t="s">
        <v>49</v>
      </c>
      <c r="C19" s="12" t="s">
        <v>50</v>
      </c>
      <c r="D19" s="12" t="s">
        <v>72</v>
      </c>
      <c r="E19" s="12" t="s">
        <v>153</v>
      </c>
      <c r="F19" s="14">
        <v>144</v>
      </c>
      <c r="G19" s="14">
        <v>0</v>
      </c>
      <c r="H19" s="14">
        <v>144</v>
      </c>
      <c r="I19" s="14">
        <v>0</v>
      </c>
      <c r="J19" s="16" t="s">
        <v>94</v>
      </c>
    </row>
    <row r="20" spans="1:10" ht="44.25" customHeight="1">
      <c r="A20" s="43" t="s">
        <v>71</v>
      </c>
      <c r="B20" s="12" t="s">
        <v>49</v>
      </c>
      <c r="C20" s="12" t="s">
        <v>73</v>
      </c>
      <c r="D20" s="12"/>
      <c r="E20" s="12"/>
      <c r="F20" s="13">
        <f>F21</f>
        <v>9000</v>
      </c>
      <c r="G20" s="13">
        <f>G21</f>
        <v>0</v>
      </c>
      <c r="H20" s="13">
        <f>H21</f>
        <v>12000</v>
      </c>
      <c r="I20" s="13">
        <f>I21</f>
        <v>0</v>
      </c>
      <c r="J20" s="7"/>
    </row>
    <row r="21" spans="1:10" ht="62.25" customHeight="1">
      <c r="A21" s="41" t="s">
        <v>170</v>
      </c>
      <c r="B21" s="12" t="s">
        <v>49</v>
      </c>
      <c r="C21" s="12" t="s">
        <v>73</v>
      </c>
      <c r="D21" s="12" t="s">
        <v>169</v>
      </c>
      <c r="E21" s="12"/>
      <c r="F21" s="14">
        <f>SUM(F22:F24)</f>
        <v>9000</v>
      </c>
      <c r="G21" s="14">
        <f>SUM(G22:G24)</f>
        <v>0</v>
      </c>
      <c r="H21" s="14">
        <f>SUM(H22:H24)</f>
        <v>12000</v>
      </c>
      <c r="I21" s="14">
        <f>SUM(I22:I24)</f>
        <v>0</v>
      </c>
      <c r="J21" s="7"/>
    </row>
    <row r="22" spans="1:10" ht="46.5" customHeight="1">
      <c r="A22" s="43" t="s">
        <v>161</v>
      </c>
      <c r="B22" s="12" t="s">
        <v>49</v>
      </c>
      <c r="C22" s="12" t="s">
        <v>73</v>
      </c>
      <c r="D22" s="12" t="s">
        <v>169</v>
      </c>
      <c r="E22" s="12" t="s">
        <v>151</v>
      </c>
      <c r="F22" s="14">
        <v>7993</v>
      </c>
      <c r="G22" s="15">
        <v>0</v>
      </c>
      <c r="H22" s="15">
        <v>10993</v>
      </c>
      <c r="I22" s="15">
        <v>0</v>
      </c>
      <c r="J22" s="7" t="s">
        <v>90</v>
      </c>
    </row>
    <row r="23" spans="1:10" ht="39.75" customHeight="1">
      <c r="A23" s="43" t="s">
        <v>162</v>
      </c>
      <c r="B23" s="12" t="s">
        <v>49</v>
      </c>
      <c r="C23" s="12" t="s">
        <v>73</v>
      </c>
      <c r="D23" s="12" t="s">
        <v>169</v>
      </c>
      <c r="E23" s="12" t="s">
        <v>152</v>
      </c>
      <c r="F23" s="14">
        <v>1000</v>
      </c>
      <c r="G23" s="15">
        <v>0</v>
      </c>
      <c r="H23" s="15">
        <v>1000</v>
      </c>
      <c r="I23" s="15">
        <v>0</v>
      </c>
      <c r="J23" s="16" t="s">
        <v>92</v>
      </c>
    </row>
    <row r="24" spans="1:10" ht="22.5" customHeight="1">
      <c r="A24" s="43" t="s">
        <v>163</v>
      </c>
      <c r="B24" s="12" t="s">
        <v>49</v>
      </c>
      <c r="C24" s="12" t="s">
        <v>73</v>
      </c>
      <c r="D24" s="12" t="s">
        <v>169</v>
      </c>
      <c r="E24" s="12" t="s">
        <v>153</v>
      </c>
      <c r="F24" s="14">
        <v>7</v>
      </c>
      <c r="G24" s="15">
        <v>0</v>
      </c>
      <c r="H24" s="15">
        <v>7</v>
      </c>
      <c r="I24" s="15">
        <v>0</v>
      </c>
      <c r="J24" s="7" t="s">
        <v>113</v>
      </c>
    </row>
    <row r="25" spans="1:10" ht="15.75">
      <c r="A25" s="43" t="s">
        <v>35</v>
      </c>
      <c r="B25" s="12" t="s">
        <v>49</v>
      </c>
      <c r="C25" s="12">
        <v>11</v>
      </c>
      <c r="D25" s="12"/>
      <c r="E25" s="12"/>
      <c r="F25" s="13">
        <f>F26</f>
        <v>1000</v>
      </c>
      <c r="G25" s="13">
        <f aca="true" t="shared" si="1" ref="G25:I26">G26</f>
        <v>0</v>
      </c>
      <c r="H25" s="13">
        <f t="shared" si="1"/>
        <v>1000</v>
      </c>
      <c r="I25" s="13">
        <f t="shared" si="1"/>
        <v>0</v>
      </c>
      <c r="J25" s="7"/>
    </row>
    <row r="26" spans="1:10" ht="15">
      <c r="A26" s="43" t="s">
        <v>35</v>
      </c>
      <c r="B26" s="12" t="s">
        <v>49</v>
      </c>
      <c r="C26" s="12">
        <v>11</v>
      </c>
      <c r="D26" s="12" t="s">
        <v>79</v>
      </c>
      <c r="E26" s="12"/>
      <c r="F26" s="14">
        <f>F27</f>
        <v>1000</v>
      </c>
      <c r="G26" s="14">
        <f t="shared" si="1"/>
        <v>0</v>
      </c>
      <c r="H26" s="14">
        <f t="shared" si="1"/>
        <v>1000</v>
      </c>
      <c r="I26" s="14">
        <f t="shared" si="1"/>
        <v>0</v>
      </c>
      <c r="J26" s="7"/>
    </row>
    <row r="27" spans="1:10" ht="15">
      <c r="A27" s="43" t="s">
        <v>115</v>
      </c>
      <c r="B27" s="12" t="s">
        <v>49</v>
      </c>
      <c r="C27" s="12">
        <v>11</v>
      </c>
      <c r="D27" s="12" t="s">
        <v>79</v>
      </c>
      <c r="E27" s="12" t="s">
        <v>114</v>
      </c>
      <c r="F27" s="14">
        <v>1000</v>
      </c>
      <c r="G27" s="15">
        <v>0</v>
      </c>
      <c r="H27" s="15">
        <v>1000</v>
      </c>
      <c r="I27" s="15">
        <v>0</v>
      </c>
      <c r="J27" s="7">
        <v>290</v>
      </c>
    </row>
    <row r="28" spans="1:10" ht="31.5" customHeight="1">
      <c r="A28" s="43" t="s">
        <v>7</v>
      </c>
      <c r="B28" s="12" t="s">
        <v>49</v>
      </c>
      <c r="C28" s="12" t="s">
        <v>101</v>
      </c>
      <c r="D28" s="12"/>
      <c r="E28" s="12"/>
      <c r="F28" s="13">
        <f>F29+F33+F35+F38+F40</f>
        <v>56394</v>
      </c>
      <c r="G28" s="13">
        <f>G29+G33+G35+G38+G40</f>
        <v>0</v>
      </c>
      <c r="H28" s="13">
        <f>H29+H33+H35+H38+H40</f>
        <v>63543.35647</v>
      </c>
      <c r="I28" s="13">
        <f>I29+I33+I35+I38+I40</f>
        <v>0</v>
      </c>
      <c r="J28" s="16"/>
    </row>
    <row r="29" spans="1:10" ht="71.25" customHeight="1">
      <c r="A29" s="43" t="s">
        <v>25</v>
      </c>
      <c r="B29" s="12" t="s">
        <v>49</v>
      </c>
      <c r="C29" s="12">
        <v>13</v>
      </c>
      <c r="D29" s="12" t="s">
        <v>72</v>
      </c>
      <c r="E29" s="12"/>
      <c r="F29" s="14">
        <f>SUM(F30:F32)</f>
        <v>11440</v>
      </c>
      <c r="G29" s="14">
        <f>SUM(G30:G32)</f>
        <v>0</v>
      </c>
      <c r="H29" s="14">
        <f>SUM(H30:H32)</f>
        <v>11490</v>
      </c>
      <c r="I29" s="14">
        <f>SUM(I30:I32)</f>
        <v>0</v>
      </c>
      <c r="J29" s="7"/>
    </row>
    <row r="30" spans="1:10" ht="48" customHeight="1">
      <c r="A30" s="43" t="s">
        <v>161</v>
      </c>
      <c r="B30" s="12" t="s">
        <v>49</v>
      </c>
      <c r="C30" s="12">
        <v>13</v>
      </c>
      <c r="D30" s="12" t="s">
        <v>72</v>
      </c>
      <c r="E30" s="12" t="s">
        <v>151</v>
      </c>
      <c r="F30" s="14">
        <f>12310-1818</f>
        <v>10492</v>
      </c>
      <c r="G30" s="15">
        <v>0</v>
      </c>
      <c r="H30" s="15">
        <f>12010-1518</f>
        <v>10492</v>
      </c>
      <c r="I30" s="15">
        <v>0</v>
      </c>
      <c r="J30" s="7" t="s">
        <v>90</v>
      </c>
    </row>
    <row r="31" spans="1:10" ht="44.25" customHeight="1">
      <c r="A31" s="43" t="s">
        <v>162</v>
      </c>
      <c r="B31" s="12" t="s">
        <v>49</v>
      </c>
      <c r="C31" s="12">
        <v>13</v>
      </c>
      <c r="D31" s="12" t="s">
        <v>72</v>
      </c>
      <c r="E31" s="12" t="s">
        <v>152</v>
      </c>
      <c r="F31" s="14">
        <f>1122-182</f>
        <v>940</v>
      </c>
      <c r="G31" s="15">
        <v>0</v>
      </c>
      <c r="H31" s="15">
        <f>1472-482</f>
        <v>990</v>
      </c>
      <c r="I31" s="15">
        <v>0</v>
      </c>
      <c r="J31" s="16" t="s">
        <v>92</v>
      </c>
    </row>
    <row r="32" spans="1:10" ht="28.5" customHeight="1">
      <c r="A32" s="43" t="s">
        <v>163</v>
      </c>
      <c r="B32" s="12" t="s">
        <v>49</v>
      </c>
      <c r="C32" s="12">
        <v>13</v>
      </c>
      <c r="D32" s="12" t="s">
        <v>72</v>
      </c>
      <c r="E32" s="12" t="s">
        <v>153</v>
      </c>
      <c r="F32" s="14">
        <v>8</v>
      </c>
      <c r="G32" s="15">
        <v>0</v>
      </c>
      <c r="H32" s="15">
        <v>8</v>
      </c>
      <c r="I32" s="15">
        <v>0</v>
      </c>
      <c r="J32" s="16" t="s">
        <v>94</v>
      </c>
    </row>
    <row r="33" spans="1:10" ht="50.25" customHeight="1">
      <c r="A33" s="43" t="s">
        <v>26</v>
      </c>
      <c r="B33" s="12" t="s">
        <v>49</v>
      </c>
      <c r="C33" s="12">
        <v>13</v>
      </c>
      <c r="D33" s="12" t="s">
        <v>74</v>
      </c>
      <c r="E33" s="12"/>
      <c r="F33" s="14">
        <f>F34</f>
        <v>2000</v>
      </c>
      <c r="G33" s="14">
        <f>G34</f>
        <v>0</v>
      </c>
      <c r="H33" s="14">
        <f>H34</f>
        <v>3000</v>
      </c>
      <c r="I33" s="14">
        <f>I34</f>
        <v>0</v>
      </c>
      <c r="J33" s="7"/>
    </row>
    <row r="34" spans="1:10" ht="48" customHeight="1">
      <c r="A34" s="43" t="s">
        <v>162</v>
      </c>
      <c r="B34" s="12" t="s">
        <v>49</v>
      </c>
      <c r="C34" s="12">
        <v>13</v>
      </c>
      <c r="D34" s="12" t="s">
        <v>74</v>
      </c>
      <c r="E34" s="12" t="s">
        <v>152</v>
      </c>
      <c r="F34" s="14">
        <v>2000</v>
      </c>
      <c r="G34" s="15">
        <v>0</v>
      </c>
      <c r="H34" s="15">
        <v>3000</v>
      </c>
      <c r="I34" s="15">
        <v>0</v>
      </c>
      <c r="J34" s="16" t="s">
        <v>92</v>
      </c>
    </row>
    <row r="35" spans="1:10" ht="35.25" customHeight="1">
      <c r="A35" s="43" t="s">
        <v>43</v>
      </c>
      <c r="B35" s="12" t="s">
        <v>49</v>
      </c>
      <c r="C35" s="12">
        <v>13</v>
      </c>
      <c r="D35" s="12" t="s">
        <v>75</v>
      </c>
      <c r="E35" s="12"/>
      <c r="F35" s="14">
        <f>SUM(F36:F36)+F37</f>
        <v>16954</v>
      </c>
      <c r="G35" s="14">
        <f>SUM(G36:G36)+G37</f>
        <v>0</v>
      </c>
      <c r="H35" s="14">
        <f>SUM(H36:H36)+H37</f>
        <v>17900</v>
      </c>
      <c r="I35" s="14">
        <f>SUM(I36:I36)+I37</f>
        <v>0</v>
      </c>
      <c r="J35" s="7"/>
    </row>
    <row r="36" spans="1:10" ht="28.5" customHeight="1">
      <c r="A36" s="43" t="s">
        <v>162</v>
      </c>
      <c r="B36" s="12" t="s">
        <v>49</v>
      </c>
      <c r="C36" s="12">
        <v>13</v>
      </c>
      <c r="D36" s="12" t="s">
        <v>75</v>
      </c>
      <c r="E36" s="12" t="s">
        <v>152</v>
      </c>
      <c r="F36" s="14">
        <v>6554</v>
      </c>
      <c r="G36" s="15">
        <v>0</v>
      </c>
      <c r="H36" s="15">
        <v>7500</v>
      </c>
      <c r="I36" s="15">
        <v>0</v>
      </c>
      <c r="J36" s="16" t="s">
        <v>92</v>
      </c>
    </row>
    <row r="37" spans="1:10" ht="28.5" customHeight="1">
      <c r="A37" s="43" t="s">
        <v>171</v>
      </c>
      <c r="B37" s="12" t="s">
        <v>49</v>
      </c>
      <c r="C37" s="12">
        <v>13</v>
      </c>
      <c r="D37" s="12" t="s">
        <v>75</v>
      </c>
      <c r="E37" s="12" t="s">
        <v>154</v>
      </c>
      <c r="F37" s="14">
        <v>10400</v>
      </c>
      <c r="G37" s="15">
        <v>0</v>
      </c>
      <c r="H37" s="15">
        <v>10400</v>
      </c>
      <c r="I37" s="15">
        <v>0</v>
      </c>
      <c r="J37" s="16">
        <v>241</v>
      </c>
    </row>
    <row r="38" spans="1:10" ht="33" customHeight="1">
      <c r="A38" s="43" t="s">
        <v>36</v>
      </c>
      <c r="B38" s="12" t="s">
        <v>49</v>
      </c>
      <c r="C38" s="12">
        <v>13</v>
      </c>
      <c r="D38" s="12" t="s">
        <v>81</v>
      </c>
      <c r="E38" s="12"/>
      <c r="F38" s="14">
        <f>SUM(F39)</f>
        <v>24000</v>
      </c>
      <c r="G38" s="14">
        <f>SUM(G39)</f>
        <v>0</v>
      </c>
      <c r="H38" s="14">
        <f>SUM(H39)</f>
        <v>29153.35647</v>
      </c>
      <c r="I38" s="14">
        <f>SUM(I39)</f>
        <v>0</v>
      </c>
      <c r="J38" s="7"/>
    </row>
    <row r="39" spans="1:10" ht="28.5" customHeight="1">
      <c r="A39" s="43" t="s">
        <v>171</v>
      </c>
      <c r="B39" s="12" t="s">
        <v>49</v>
      </c>
      <c r="C39" s="12">
        <v>13</v>
      </c>
      <c r="D39" s="12" t="s">
        <v>81</v>
      </c>
      <c r="E39" s="12" t="s">
        <v>154</v>
      </c>
      <c r="F39" s="14">
        <v>24000</v>
      </c>
      <c r="G39" s="15">
        <v>0</v>
      </c>
      <c r="H39" s="15">
        <v>29153.35647</v>
      </c>
      <c r="I39" s="15">
        <v>0</v>
      </c>
      <c r="J39" s="7">
        <v>241</v>
      </c>
    </row>
    <row r="40" spans="1:10" ht="45.75" customHeight="1">
      <c r="A40" s="43" t="s">
        <v>193</v>
      </c>
      <c r="B40" s="12" t="s">
        <v>49</v>
      </c>
      <c r="C40" s="12">
        <v>13</v>
      </c>
      <c r="D40" s="12" t="s">
        <v>192</v>
      </c>
      <c r="E40" s="12"/>
      <c r="F40" s="14">
        <f>SUM(F41:F42)</f>
        <v>2000</v>
      </c>
      <c r="G40" s="14">
        <f>SUM(G41:G42)</f>
        <v>0</v>
      </c>
      <c r="H40" s="14">
        <f>SUM(H41:H42)</f>
        <v>2000</v>
      </c>
      <c r="I40" s="14">
        <f>SUM(I41:I42)</f>
        <v>0</v>
      </c>
      <c r="J40" s="7"/>
    </row>
    <row r="41" spans="1:10" ht="28.5" customHeight="1">
      <c r="A41" s="43" t="s">
        <v>194</v>
      </c>
      <c r="B41" s="12" t="s">
        <v>49</v>
      </c>
      <c r="C41" s="12">
        <v>13</v>
      </c>
      <c r="D41" s="12" t="s">
        <v>192</v>
      </c>
      <c r="E41" s="12" t="s">
        <v>156</v>
      </c>
      <c r="F41" s="14">
        <v>1818</v>
      </c>
      <c r="G41" s="15">
        <v>0</v>
      </c>
      <c r="H41" s="15">
        <v>1518</v>
      </c>
      <c r="I41" s="15">
        <v>0</v>
      </c>
      <c r="J41" s="7">
        <v>310.01</v>
      </c>
    </row>
    <row r="42" spans="1:10" ht="28.5" customHeight="1">
      <c r="A42" s="43" t="s">
        <v>162</v>
      </c>
      <c r="B42" s="12" t="s">
        <v>49</v>
      </c>
      <c r="C42" s="12">
        <v>13</v>
      </c>
      <c r="D42" s="12" t="s">
        <v>192</v>
      </c>
      <c r="E42" s="12" t="s">
        <v>152</v>
      </c>
      <c r="F42" s="14">
        <v>182</v>
      </c>
      <c r="G42" s="15">
        <v>0</v>
      </c>
      <c r="H42" s="15">
        <v>482</v>
      </c>
      <c r="I42" s="15">
        <v>0</v>
      </c>
      <c r="J42" s="7"/>
    </row>
    <row r="43" spans="1:10" ht="22.5" customHeight="1">
      <c r="A43" s="18" t="s">
        <v>131</v>
      </c>
      <c r="B43" s="9" t="s">
        <v>76</v>
      </c>
      <c r="C43" s="12"/>
      <c r="D43" s="12"/>
      <c r="E43" s="12"/>
      <c r="F43" s="11">
        <f>F44</f>
        <v>50</v>
      </c>
      <c r="G43" s="11">
        <f aca="true" t="shared" si="2" ref="G43:I45">G44</f>
        <v>0</v>
      </c>
      <c r="H43" s="11">
        <f t="shared" si="2"/>
        <v>50</v>
      </c>
      <c r="I43" s="11">
        <f t="shared" si="2"/>
        <v>0</v>
      </c>
      <c r="J43" s="7"/>
    </row>
    <row r="44" spans="1:10" ht="28.5" customHeight="1">
      <c r="A44" s="43" t="s">
        <v>8</v>
      </c>
      <c r="B44" s="12" t="s">
        <v>76</v>
      </c>
      <c r="C44" s="12" t="s">
        <v>50</v>
      </c>
      <c r="D44" s="12"/>
      <c r="E44" s="12"/>
      <c r="F44" s="13">
        <f>F45</f>
        <v>50</v>
      </c>
      <c r="G44" s="13">
        <f t="shared" si="2"/>
        <v>0</v>
      </c>
      <c r="H44" s="13">
        <f t="shared" si="2"/>
        <v>50</v>
      </c>
      <c r="I44" s="13">
        <f t="shared" si="2"/>
        <v>0</v>
      </c>
      <c r="J44" s="7"/>
    </row>
    <row r="45" spans="1:10" ht="35.25" customHeight="1">
      <c r="A45" s="43" t="s">
        <v>27</v>
      </c>
      <c r="B45" s="12" t="s">
        <v>76</v>
      </c>
      <c r="C45" s="12" t="s">
        <v>50</v>
      </c>
      <c r="D45" s="12">
        <v>2090000</v>
      </c>
      <c r="E45" s="12"/>
      <c r="F45" s="14">
        <f>F46</f>
        <v>50</v>
      </c>
      <c r="G45" s="14">
        <f t="shared" si="2"/>
        <v>0</v>
      </c>
      <c r="H45" s="14">
        <f t="shared" si="2"/>
        <v>50</v>
      </c>
      <c r="I45" s="14">
        <f t="shared" si="2"/>
        <v>0</v>
      </c>
      <c r="J45" s="7"/>
    </row>
    <row r="46" spans="1:10" ht="50.25" customHeight="1">
      <c r="A46" s="43" t="s">
        <v>162</v>
      </c>
      <c r="B46" s="12" t="s">
        <v>76</v>
      </c>
      <c r="C46" s="12" t="s">
        <v>50</v>
      </c>
      <c r="D46" s="12">
        <v>2090000</v>
      </c>
      <c r="E46" s="12" t="s">
        <v>152</v>
      </c>
      <c r="F46" s="14">
        <v>50</v>
      </c>
      <c r="G46" s="15">
        <v>0</v>
      </c>
      <c r="H46" s="15">
        <v>50</v>
      </c>
      <c r="I46" s="15">
        <v>0</v>
      </c>
      <c r="J46" s="16" t="s">
        <v>92</v>
      </c>
    </row>
    <row r="47" spans="1:10" ht="42.75" customHeight="1">
      <c r="A47" s="18" t="s">
        <v>132</v>
      </c>
      <c r="B47" s="9" t="s">
        <v>52</v>
      </c>
      <c r="C47" s="12"/>
      <c r="D47" s="12"/>
      <c r="E47" s="12"/>
      <c r="F47" s="11">
        <f>F48+F51</f>
        <v>750</v>
      </c>
      <c r="G47" s="11">
        <f>G48+G51</f>
        <v>0</v>
      </c>
      <c r="H47" s="11">
        <f>H48+H51</f>
        <v>700</v>
      </c>
      <c r="I47" s="11">
        <f>I48+I51</f>
        <v>0</v>
      </c>
      <c r="J47" s="16"/>
    </row>
    <row r="48" spans="1:10" s="19" customFormat="1" ht="52.5" customHeight="1">
      <c r="A48" s="43" t="s">
        <v>57</v>
      </c>
      <c r="B48" s="12" t="s">
        <v>52</v>
      </c>
      <c r="C48" s="12" t="s">
        <v>77</v>
      </c>
      <c r="D48" s="12"/>
      <c r="E48" s="12"/>
      <c r="F48" s="13">
        <f aca="true" t="shared" si="3" ref="F48:I49">F49</f>
        <v>200</v>
      </c>
      <c r="G48" s="13">
        <f t="shared" si="3"/>
        <v>0</v>
      </c>
      <c r="H48" s="13">
        <f t="shared" si="3"/>
        <v>200</v>
      </c>
      <c r="I48" s="13">
        <f t="shared" si="3"/>
        <v>0</v>
      </c>
      <c r="J48" s="7"/>
    </row>
    <row r="49" spans="1:10" s="19" customFormat="1" ht="54" customHeight="1">
      <c r="A49" s="43" t="s">
        <v>28</v>
      </c>
      <c r="B49" s="12" t="s">
        <v>52</v>
      </c>
      <c r="C49" s="12" t="s">
        <v>77</v>
      </c>
      <c r="D49" s="12">
        <v>2180000</v>
      </c>
      <c r="E49" s="20"/>
      <c r="F49" s="14">
        <f t="shared" si="3"/>
        <v>200</v>
      </c>
      <c r="G49" s="14">
        <f t="shared" si="3"/>
        <v>0</v>
      </c>
      <c r="H49" s="14">
        <f t="shared" si="3"/>
        <v>200</v>
      </c>
      <c r="I49" s="14">
        <f t="shared" si="3"/>
        <v>0</v>
      </c>
      <c r="J49" s="7"/>
    </row>
    <row r="50" spans="1:10" s="19" customFormat="1" ht="51.75" customHeight="1">
      <c r="A50" s="43" t="s">
        <v>162</v>
      </c>
      <c r="B50" s="12" t="s">
        <v>52</v>
      </c>
      <c r="C50" s="12" t="s">
        <v>77</v>
      </c>
      <c r="D50" s="12">
        <v>2180000</v>
      </c>
      <c r="E50" s="12" t="s">
        <v>152</v>
      </c>
      <c r="F50" s="14">
        <v>200</v>
      </c>
      <c r="G50" s="21">
        <v>0</v>
      </c>
      <c r="H50" s="21">
        <v>200</v>
      </c>
      <c r="I50" s="21">
        <v>0</v>
      </c>
      <c r="J50" s="16" t="s">
        <v>92</v>
      </c>
    </row>
    <row r="51" spans="1:10" s="19" customFormat="1" ht="49.5" customHeight="1">
      <c r="A51" s="43" t="s">
        <v>42</v>
      </c>
      <c r="B51" s="12" t="s">
        <v>52</v>
      </c>
      <c r="C51" s="12">
        <v>14</v>
      </c>
      <c r="D51" s="12"/>
      <c r="E51" s="12"/>
      <c r="F51" s="13">
        <f>F52+F54</f>
        <v>550</v>
      </c>
      <c r="G51" s="13">
        <f>G52+G54</f>
        <v>0</v>
      </c>
      <c r="H51" s="13">
        <f>H52+H54</f>
        <v>500</v>
      </c>
      <c r="I51" s="13">
        <f>I52+I54</f>
        <v>0</v>
      </c>
      <c r="J51" s="7"/>
    </row>
    <row r="52" spans="1:10" s="19" customFormat="1" ht="63.75" customHeight="1">
      <c r="A52" s="43" t="s">
        <v>173</v>
      </c>
      <c r="B52" s="12" t="s">
        <v>52</v>
      </c>
      <c r="C52" s="12">
        <v>14</v>
      </c>
      <c r="D52" s="12">
        <v>7950100</v>
      </c>
      <c r="E52" s="12"/>
      <c r="F52" s="14">
        <f>F53</f>
        <v>500</v>
      </c>
      <c r="G52" s="14">
        <f>G53</f>
        <v>0</v>
      </c>
      <c r="H52" s="14">
        <f>H53</f>
        <v>500</v>
      </c>
      <c r="I52" s="14">
        <f>I53</f>
        <v>0</v>
      </c>
      <c r="J52" s="7"/>
    </row>
    <row r="53" spans="1:10" s="19" customFormat="1" ht="52.5" customHeight="1">
      <c r="A53" s="43" t="s">
        <v>162</v>
      </c>
      <c r="B53" s="12" t="s">
        <v>52</v>
      </c>
      <c r="C53" s="12">
        <v>14</v>
      </c>
      <c r="D53" s="12">
        <v>7950100</v>
      </c>
      <c r="E53" s="12" t="s">
        <v>152</v>
      </c>
      <c r="F53" s="14">
        <v>500</v>
      </c>
      <c r="G53" s="15">
        <v>0</v>
      </c>
      <c r="H53" s="15">
        <v>500</v>
      </c>
      <c r="I53" s="15">
        <v>0</v>
      </c>
      <c r="J53" s="16" t="s">
        <v>92</v>
      </c>
    </row>
    <row r="54" spans="1:10" s="19" customFormat="1" ht="98.25" customHeight="1">
      <c r="A54" s="43" t="s">
        <v>196</v>
      </c>
      <c r="B54" s="12" t="s">
        <v>52</v>
      </c>
      <c r="C54" s="12" t="s">
        <v>142</v>
      </c>
      <c r="D54" s="12" t="s">
        <v>195</v>
      </c>
      <c r="E54" s="12"/>
      <c r="F54" s="14">
        <f>F55</f>
        <v>50</v>
      </c>
      <c r="G54" s="14">
        <f>G55</f>
        <v>0</v>
      </c>
      <c r="H54" s="14">
        <f>H55</f>
        <v>0</v>
      </c>
      <c r="I54" s="14">
        <f>I55</f>
        <v>0</v>
      </c>
      <c r="J54" s="16"/>
    </row>
    <row r="55" spans="1:10" s="19" customFormat="1" ht="45.75" customHeight="1">
      <c r="A55" s="43" t="s">
        <v>162</v>
      </c>
      <c r="B55" s="12" t="s">
        <v>52</v>
      </c>
      <c r="C55" s="12" t="s">
        <v>142</v>
      </c>
      <c r="D55" s="12" t="s">
        <v>195</v>
      </c>
      <c r="E55" s="12" t="s">
        <v>152</v>
      </c>
      <c r="F55" s="14">
        <v>50</v>
      </c>
      <c r="G55" s="15">
        <v>0</v>
      </c>
      <c r="H55" s="15">
        <v>0</v>
      </c>
      <c r="I55" s="15">
        <v>0</v>
      </c>
      <c r="J55" s="16"/>
    </row>
    <row r="56" spans="1:10" s="19" customFormat="1" ht="28.5" customHeight="1">
      <c r="A56" s="18" t="s">
        <v>133</v>
      </c>
      <c r="B56" s="9" t="s">
        <v>50</v>
      </c>
      <c r="C56" s="12"/>
      <c r="D56" s="12"/>
      <c r="E56" s="12"/>
      <c r="F56" s="11">
        <f>F57+F65+F68+F77+F60</f>
        <v>26661.57</v>
      </c>
      <c r="G56" s="11">
        <f>G57+G65+G68+G77+G60</f>
        <v>0</v>
      </c>
      <c r="H56" s="11">
        <f>H57+H65+H68+H77+H60</f>
        <v>32715</v>
      </c>
      <c r="I56" s="11">
        <f>I57+I65+I68+I77+I60</f>
        <v>0</v>
      </c>
      <c r="J56" s="16"/>
    </row>
    <row r="57" spans="1:10" s="19" customFormat="1" ht="28.5" customHeight="1">
      <c r="A57" s="43" t="s">
        <v>9</v>
      </c>
      <c r="B57" s="12" t="s">
        <v>50</v>
      </c>
      <c r="C57" s="12" t="s">
        <v>45</v>
      </c>
      <c r="D57" s="12"/>
      <c r="E57" s="12"/>
      <c r="F57" s="13">
        <f>F58+F63</f>
        <v>330</v>
      </c>
      <c r="G57" s="13">
        <f>G58+G63</f>
        <v>0</v>
      </c>
      <c r="H57" s="13">
        <f>H58+H63</f>
        <v>300</v>
      </c>
      <c r="I57" s="13">
        <f>I58+I63</f>
        <v>0</v>
      </c>
      <c r="J57" s="7"/>
    </row>
    <row r="58" spans="1:10" s="19" customFormat="1" ht="84" customHeight="1">
      <c r="A58" s="41" t="s">
        <v>202</v>
      </c>
      <c r="B58" s="12" t="s">
        <v>50</v>
      </c>
      <c r="C58" s="12" t="s">
        <v>45</v>
      </c>
      <c r="D58" s="12">
        <v>2600000</v>
      </c>
      <c r="E58" s="12"/>
      <c r="F58" s="14">
        <f>F59</f>
        <v>100</v>
      </c>
      <c r="G58" s="14">
        <f>G59</f>
        <v>0</v>
      </c>
      <c r="H58" s="14">
        <f>H59</f>
        <v>100</v>
      </c>
      <c r="I58" s="14">
        <f>I59</f>
        <v>0</v>
      </c>
      <c r="J58" s="7"/>
    </row>
    <row r="59" spans="1:10" s="19" customFormat="1" ht="45" customHeight="1">
      <c r="A59" s="43" t="s">
        <v>162</v>
      </c>
      <c r="B59" s="12" t="s">
        <v>50</v>
      </c>
      <c r="C59" s="12" t="s">
        <v>45</v>
      </c>
      <c r="D59" s="12">
        <v>2600000</v>
      </c>
      <c r="E59" s="12" t="s">
        <v>152</v>
      </c>
      <c r="F59" s="14">
        <v>100</v>
      </c>
      <c r="G59" s="21">
        <v>0</v>
      </c>
      <c r="H59" s="21">
        <v>100</v>
      </c>
      <c r="I59" s="21">
        <v>0</v>
      </c>
      <c r="J59" s="16" t="s">
        <v>92</v>
      </c>
    </row>
    <row r="60" spans="1:10" s="19" customFormat="1" ht="28.5" customHeight="1">
      <c r="A60" s="44" t="s">
        <v>9</v>
      </c>
      <c r="B60" s="12" t="s">
        <v>50</v>
      </c>
      <c r="C60" s="12" t="s">
        <v>45</v>
      </c>
      <c r="D60" s="12"/>
      <c r="E60" s="12"/>
      <c r="F60" s="13">
        <f>F61</f>
        <v>0</v>
      </c>
      <c r="G60" s="13">
        <f aca="true" t="shared" si="4" ref="G60:I61">G61</f>
        <v>0</v>
      </c>
      <c r="H60" s="13">
        <f t="shared" si="4"/>
        <v>0</v>
      </c>
      <c r="I60" s="13">
        <f t="shared" si="4"/>
        <v>0</v>
      </c>
      <c r="J60" s="16"/>
    </row>
    <row r="61" spans="1:10" s="19" customFormat="1" ht="44.25" customHeight="1">
      <c r="A61" s="43" t="s">
        <v>144</v>
      </c>
      <c r="B61" s="12" t="s">
        <v>50</v>
      </c>
      <c r="C61" s="12" t="s">
        <v>45</v>
      </c>
      <c r="D61" s="12" t="s">
        <v>145</v>
      </c>
      <c r="E61" s="12"/>
      <c r="F61" s="14">
        <f>F62</f>
        <v>0</v>
      </c>
      <c r="G61" s="14">
        <f t="shared" si="4"/>
        <v>0</v>
      </c>
      <c r="H61" s="14">
        <f t="shared" si="4"/>
        <v>0</v>
      </c>
      <c r="I61" s="14">
        <f t="shared" si="4"/>
        <v>0</v>
      </c>
      <c r="J61" s="16"/>
    </row>
    <row r="62" spans="1:10" s="19" customFormat="1" ht="63" customHeight="1">
      <c r="A62" s="43" t="s">
        <v>93</v>
      </c>
      <c r="B62" s="12" t="s">
        <v>50</v>
      </c>
      <c r="C62" s="12" t="s">
        <v>45</v>
      </c>
      <c r="D62" s="12" t="s">
        <v>145</v>
      </c>
      <c r="E62" s="12" t="s">
        <v>91</v>
      </c>
      <c r="F62" s="14">
        <v>0</v>
      </c>
      <c r="G62" s="21">
        <v>0</v>
      </c>
      <c r="H62" s="21"/>
      <c r="I62" s="21"/>
      <c r="J62" s="16"/>
    </row>
    <row r="63" spans="1:10" s="19" customFormat="1" ht="68.25" customHeight="1">
      <c r="A63" s="43" t="s">
        <v>174</v>
      </c>
      <c r="B63" s="12" t="s">
        <v>50</v>
      </c>
      <c r="C63" s="12" t="s">
        <v>45</v>
      </c>
      <c r="D63" s="12" t="s">
        <v>145</v>
      </c>
      <c r="E63" s="12"/>
      <c r="F63" s="14">
        <f>F64</f>
        <v>230</v>
      </c>
      <c r="G63" s="14">
        <f>G64</f>
        <v>0</v>
      </c>
      <c r="H63" s="14">
        <f>H64</f>
        <v>200</v>
      </c>
      <c r="I63" s="14">
        <f>I64</f>
        <v>0</v>
      </c>
      <c r="J63" s="16"/>
    </row>
    <row r="64" spans="1:10" s="19" customFormat="1" ht="51.75" customHeight="1">
      <c r="A64" s="43" t="s">
        <v>162</v>
      </c>
      <c r="B64" s="12" t="s">
        <v>50</v>
      </c>
      <c r="C64" s="12" t="s">
        <v>45</v>
      </c>
      <c r="D64" s="12" t="s">
        <v>145</v>
      </c>
      <c r="E64" s="12" t="s">
        <v>152</v>
      </c>
      <c r="F64" s="14">
        <v>230</v>
      </c>
      <c r="G64" s="21">
        <v>0</v>
      </c>
      <c r="H64" s="21">
        <v>200</v>
      </c>
      <c r="I64" s="21">
        <v>0</v>
      </c>
      <c r="J64" s="16"/>
    </row>
    <row r="65" spans="1:10" ht="23.25" customHeight="1">
      <c r="A65" s="43" t="s">
        <v>19</v>
      </c>
      <c r="B65" s="12" t="s">
        <v>50</v>
      </c>
      <c r="C65" s="12" t="s">
        <v>80</v>
      </c>
      <c r="D65" s="12"/>
      <c r="E65" s="12"/>
      <c r="F65" s="13">
        <f>F66</f>
        <v>2000</v>
      </c>
      <c r="G65" s="13">
        <f aca="true" t="shared" si="5" ref="G65:I66">G66</f>
        <v>0</v>
      </c>
      <c r="H65" s="13">
        <f t="shared" si="5"/>
        <v>2000</v>
      </c>
      <c r="I65" s="13">
        <f t="shared" si="5"/>
        <v>0</v>
      </c>
      <c r="J65" s="7"/>
    </row>
    <row r="66" spans="1:10" ht="15" customHeight="1">
      <c r="A66" s="43" t="s">
        <v>29</v>
      </c>
      <c r="B66" s="12" t="s">
        <v>50</v>
      </c>
      <c r="C66" s="12" t="s">
        <v>80</v>
      </c>
      <c r="D66" s="12">
        <v>3170000</v>
      </c>
      <c r="E66" s="12"/>
      <c r="F66" s="14">
        <f>F67</f>
        <v>2000</v>
      </c>
      <c r="G66" s="14">
        <f t="shared" si="5"/>
        <v>0</v>
      </c>
      <c r="H66" s="14">
        <f t="shared" si="5"/>
        <v>2000</v>
      </c>
      <c r="I66" s="14">
        <f t="shared" si="5"/>
        <v>0</v>
      </c>
      <c r="J66" s="7"/>
    </row>
    <row r="67" spans="1:10" ht="63.75" customHeight="1">
      <c r="A67" s="43" t="s">
        <v>117</v>
      </c>
      <c r="B67" s="12" t="s">
        <v>50</v>
      </c>
      <c r="C67" s="12" t="s">
        <v>80</v>
      </c>
      <c r="D67" s="12">
        <v>3170000</v>
      </c>
      <c r="E67" s="12" t="s">
        <v>116</v>
      </c>
      <c r="F67" s="14">
        <v>2000</v>
      </c>
      <c r="G67" s="15">
        <v>0</v>
      </c>
      <c r="H67" s="15">
        <v>2000</v>
      </c>
      <c r="I67" s="15">
        <v>0</v>
      </c>
      <c r="J67" s="7" t="s">
        <v>118</v>
      </c>
    </row>
    <row r="68" spans="1:10" s="19" customFormat="1" ht="21" customHeight="1">
      <c r="A68" s="43" t="s">
        <v>58</v>
      </c>
      <c r="B68" s="12" t="s">
        <v>50</v>
      </c>
      <c r="C68" s="12" t="s">
        <v>77</v>
      </c>
      <c r="D68" s="12"/>
      <c r="E68" s="12"/>
      <c r="F68" s="13">
        <f>F71+F73+F69+F75</f>
        <v>23810.97</v>
      </c>
      <c r="G68" s="13">
        <f>G71+G73+G69+G75</f>
        <v>0</v>
      </c>
      <c r="H68" s="13">
        <f>H71+H73+H69+H75</f>
        <v>30415</v>
      </c>
      <c r="I68" s="13">
        <f>I71+I73+I69+I75</f>
        <v>0</v>
      </c>
      <c r="J68" s="7"/>
    </row>
    <row r="69" spans="1:10" ht="20.25" customHeight="1">
      <c r="A69" s="43" t="s">
        <v>70</v>
      </c>
      <c r="B69" s="12" t="s">
        <v>50</v>
      </c>
      <c r="C69" s="12" t="s">
        <v>77</v>
      </c>
      <c r="D69" s="12">
        <v>3150000</v>
      </c>
      <c r="E69" s="12"/>
      <c r="F69" s="14">
        <f>F70</f>
        <v>50</v>
      </c>
      <c r="G69" s="14">
        <f>G70</f>
        <v>0</v>
      </c>
      <c r="H69" s="14">
        <f>H70</f>
        <v>100</v>
      </c>
      <c r="I69" s="14">
        <f>I70</f>
        <v>0</v>
      </c>
      <c r="J69" s="7"/>
    </row>
    <row r="70" spans="1:10" ht="52.5" customHeight="1">
      <c r="A70" s="43" t="s">
        <v>162</v>
      </c>
      <c r="B70" s="12" t="s">
        <v>50</v>
      </c>
      <c r="C70" s="12" t="s">
        <v>77</v>
      </c>
      <c r="D70" s="12">
        <v>3150000</v>
      </c>
      <c r="E70" s="12" t="s">
        <v>152</v>
      </c>
      <c r="F70" s="14">
        <v>50</v>
      </c>
      <c r="G70" s="14">
        <v>0</v>
      </c>
      <c r="H70" s="14">
        <v>100</v>
      </c>
      <c r="I70" s="14">
        <v>0</v>
      </c>
      <c r="J70" s="16" t="s">
        <v>109</v>
      </c>
    </row>
    <row r="71" spans="1:10" s="19" customFormat="1" ht="61.5" customHeight="1">
      <c r="A71" s="45" t="s">
        <v>175</v>
      </c>
      <c r="B71" s="12" t="s">
        <v>50</v>
      </c>
      <c r="C71" s="12" t="s">
        <v>77</v>
      </c>
      <c r="D71" s="12">
        <v>7950200</v>
      </c>
      <c r="E71" s="12"/>
      <c r="F71" s="14">
        <f>F72</f>
        <v>180</v>
      </c>
      <c r="G71" s="14">
        <f>G72</f>
        <v>0</v>
      </c>
      <c r="H71" s="14">
        <f>H72</f>
        <v>0</v>
      </c>
      <c r="I71" s="14">
        <f>I72</f>
        <v>0</v>
      </c>
      <c r="J71" s="7"/>
    </row>
    <row r="72" spans="1:10" s="19" customFormat="1" ht="52.5" customHeight="1">
      <c r="A72" s="43" t="s">
        <v>162</v>
      </c>
      <c r="B72" s="12" t="s">
        <v>50</v>
      </c>
      <c r="C72" s="12" t="s">
        <v>77</v>
      </c>
      <c r="D72" s="12">
        <v>7950200</v>
      </c>
      <c r="E72" s="12" t="s">
        <v>152</v>
      </c>
      <c r="F72" s="14">
        <v>180</v>
      </c>
      <c r="G72" s="21">
        <v>0</v>
      </c>
      <c r="H72" s="21">
        <v>0</v>
      </c>
      <c r="I72" s="21">
        <v>0</v>
      </c>
      <c r="J72" s="16" t="s">
        <v>92</v>
      </c>
    </row>
    <row r="73" spans="1:10" ht="63.75" customHeight="1">
      <c r="A73" s="43" t="s">
        <v>69</v>
      </c>
      <c r="B73" s="12" t="s">
        <v>50</v>
      </c>
      <c r="C73" s="12" t="s">
        <v>77</v>
      </c>
      <c r="D73" s="12">
        <v>7951700</v>
      </c>
      <c r="E73" s="12"/>
      <c r="F73" s="14">
        <f>F74</f>
        <v>0</v>
      </c>
      <c r="G73" s="14">
        <f>G74</f>
        <v>0</v>
      </c>
      <c r="H73" s="14">
        <f>H74</f>
        <v>0</v>
      </c>
      <c r="I73" s="14">
        <f>I74</f>
        <v>0</v>
      </c>
      <c r="J73" s="7"/>
    </row>
    <row r="74" spans="1:10" ht="55.5" customHeight="1">
      <c r="A74" s="43" t="s">
        <v>93</v>
      </c>
      <c r="B74" s="12" t="s">
        <v>50</v>
      </c>
      <c r="C74" s="12" t="s">
        <v>77</v>
      </c>
      <c r="D74" s="12">
        <v>7951700</v>
      </c>
      <c r="E74" s="12" t="s">
        <v>91</v>
      </c>
      <c r="F74" s="14">
        <v>0</v>
      </c>
      <c r="G74" s="14">
        <v>0</v>
      </c>
      <c r="H74" s="14"/>
      <c r="I74" s="14"/>
      <c r="J74" s="16" t="s">
        <v>92</v>
      </c>
    </row>
    <row r="75" spans="1:10" ht="52.5" customHeight="1">
      <c r="A75" s="43" t="s">
        <v>176</v>
      </c>
      <c r="B75" s="12" t="s">
        <v>50</v>
      </c>
      <c r="C75" s="12" t="s">
        <v>77</v>
      </c>
      <c r="D75" s="12" t="s">
        <v>111</v>
      </c>
      <c r="E75" s="12"/>
      <c r="F75" s="14">
        <f>F76</f>
        <v>23580.97</v>
      </c>
      <c r="G75" s="14">
        <f>G76</f>
        <v>0</v>
      </c>
      <c r="H75" s="14">
        <f>H76</f>
        <v>30315</v>
      </c>
      <c r="I75" s="14">
        <f>I76</f>
        <v>0</v>
      </c>
      <c r="J75" s="16"/>
    </row>
    <row r="76" spans="1:10" ht="52.5" customHeight="1">
      <c r="A76" s="43" t="s">
        <v>162</v>
      </c>
      <c r="B76" s="12" t="s">
        <v>50</v>
      </c>
      <c r="C76" s="12" t="s">
        <v>77</v>
      </c>
      <c r="D76" s="12" t="s">
        <v>111</v>
      </c>
      <c r="E76" s="12" t="s">
        <v>152</v>
      </c>
      <c r="F76" s="14">
        <v>23580.97</v>
      </c>
      <c r="G76" s="14">
        <v>0</v>
      </c>
      <c r="H76" s="14">
        <v>30315</v>
      </c>
      <c r="I76" s="14">
        <v>0</v>
      </c>
      <c r="J76" s="16"/>
    </row>
    <row r="77" spans="1:10" s="19" customFormat="1" ht="22.5" customHeight="1">
      <c r="A77" s="43" t="s">
        <v>10</v>
      </c>
      <c r="B77" s="12" t="s">
        <v>50</v>
      </c>
      <c r="C77" s="12">
        <v>12</v>
      </c>
      <c r="D77" s="12"/>
      <c r="E77" s="12"/>
      <c r="F77" s="13">
        <f>F78</f>
        <v>520.6</v>
      </c>
      <c r="G77" s="13">
        <f aca="true" t="shared" si="6" ref="G77:I78">G78</f>
        <v>0</v>
      </c>
      <c r="H77" s="13">
        <f t="shared" si="6"/>
        <v>0</v>
      </c>
      <c r="I77" s="13">
        <f t="shared" si="6"/>
        <v>0</v>
      </c>
      <c r="J77" s="7"/>
    </row>
    <row r="78" spans="1:10" s="19" customFormat="1" ht="52.5" customHeight="1">
      <c r="A78" s="45" t="s">
        <v>177</v>
      </c>
      <c r="B78" s="12" t="s">
        <v>50</v>
      </c>
      <c r="C78" s="12">
        <v>12</v>
      </c>
      <c r="D78" s="12">
        <v>7950300</v>
      </c>
      <c r="E78" s="12"/>
      <c r="F78" s="14">
        <f>F79</f>
        <v>520.6</v>
      </c>
      <c r="G78" s="14">
        <f t="shared" si="6"/>
        <v>0</v>
      </c>
      <c r="H78" s="14">
        <f t="shared" si="6"/>
        <v>0</v>
      </c>
      <c r="I78" s="14">
        <f t="shared" si="6"/>
        <v>0</v>
      </c>
      <c r="J78" s="7"/>
    </row>
    <row r="79" spans="1:10" s="19" customFormat="1" ht="52.5" customHeight="1">
      <c r="A79" s="43" t="s">
        <v>162</v>
      </c>
      <c r="B79" s="12" t="s">
        <v>50</v>
      </c>
      <c r="C79" s="12">
        <v>12</v>
      </c>
      <c r="D79" s="12">
        <v>7950300</v>
      </c>
      <c r="E79" s="12" t="s">
        <v>152</v>
      </c>
      <c r="F79" s="14">
        <v>520.6</v>
      </c>
      <c r="G79" s="14">
        <v>0</v>
      </c>
      <c r="H79" s="14">
        <v>0</v>
      </c>
      <c r="I79" s="14">
        <v>0</v>
      </c>
      <c r="J79" s="16" t="s">
        <v>92</v>
      </c>
    </row>
    <row r="80" spans="1:10" s="19" customFormat="1" ht="28.5" customHeight="1">
      <c r="A80" s="18" t="s">
        <v>134</v>
      </c>
      <c r="B80" s="9" t="s">
        <v>45</v>
      </c>
      <c r="C80" s="12"/>
      <c r="D80" s="12"/>
      <c r="E80" s="12"/>
      <c r="F80" s="11">
        <f>F81+F88+F99</f>
        <v>258434.9516</v>
      </c>
      <c r="G80" s="11">
        <f>G81+G88+G99</f>
        <v>168223.98372</v>
      </c>
      <c r="H80" s="11">
        <f>H81+H88+H99</f>
        <v>208198.30500000002</v>
      </c>
      <c r="I80" s="11">
        <f>I81+I88+I99</f>
        <v>155939.39919999999</v>
      </c>
      <c r="J80" s="16"/>
    </row>
    <row r="81" spans="1:10" s="19" customFormat="1" ht="28.5" customHeight="1">
      <c r="A81" s="43" t="s">
        <v>20</v>
      </c>
      <c r="B81" s="12" t="s">
        <v>45</v>
      </c>
      <c r="C81" s="12" t="s">
        <v>49</v>
      </c>
      <c r="D81" s="12"/>
      <c r="E81" s="12"/>
      <c r="F81" s="13">
        <f>F82+F84+F86</f>
        <v>177077.8776</v>
      </c>
      <c r="G81" s="13">
        <f>G82+G84+G86</f>
        <v>168223.98372</v>
      </c>
      <c r="H81" s="13">
        <f>H82+H84+H86</f>
        <v>164146.736</v>
      </c>
      <c r="I81" s="13">
        <f>I82+I84+I86</f>
        <v>155939.39919999999</v>
      </c>
      <c r="J81" s="7"/>
    </row>
    <row r="82" spans="1:10" ht="77.25" customHeight="1">
      <c r="A82" s="43" t="s">
        <v>126</v>
      </c>
      <c r="B82" s="12" t="s">
        <v>45</v>
      </c>
      <c r="C82" s="12" t="s">
        <v>49</v>
      </c>
      <c r="D82" s="12" t="s">
        <v>191</v>
      </c>
      <c r="E82" s="12"/>
      <c r="F82" s="14">
        <f>F83</f>
        <v>53813.967</v>
      </c>
      <c r="G82" s="14">
        <f>G83</f>
        <v>53813.967</v>
      </c>
      <c r="H82" s="14">
        <f>H83</f>
        <v>78166.67568</v>
      </c>
      <c r="I82" s="14">
        <f>I83</f>
        <v>78166.67568</v>
      </c>
      <c r="J82" s="7"/>
    </row>
    <row r="83" spans="1:10" ht="28.5" customHeight="1">
      <c r="A83" s="43" t="s">
        <v>165</v>
      </c>
      <c r="B83" s="12" t="s">
        <v>45</v>
      </c>
      <c r="C83" s="12" t="s">
        <v>49</v>
      </c>
      <c r="D83" s="12" t="s">
        <v>191</v>
      </c>
      <c r="E83" s="12" t="s">
        <v>155</v>
      </c>
      <c r="F83" s="14">
        <v>53813.967</v>
      </c>
      <c r="G83" s="14">
        <v>53813.967</v>
      </c>
      <c r="H83" s="14">
        <v>78166.67568</v>
      </c>
      <c r="I83" s="14">
        <v>78166.67568</v>
      </c>
      <c r="J83" s="7">
        <v>310.01</v>
      </c>
    </row>
    <row r="84" spans="1:10" ht="69" customHeight="1">
      <c r="A84" s="43" t="s">
        <v>178</v>
      </c>
      <c r="B84" s="12" t="s">
        <v>45</v>
      </c>
      <c r="C84" s="12" t="s">
        <v>49</v>
      </c>
      <c r="D84" s="12" t="s">
        <v>64</v>
      </c>
      <c r="E84" s="12"/>
      <c r="F84" s="14">
        <f>F85</f>
        <v>8853.89388</v>
      </c>
      <c r="G84" s="14">
        <f>G85</f>
        <v>0</v>
      </c>
      <c r="H84" s="14">
        <f>H85</f>
        <v>8207.3368</v>
      </c>
      <c r="I84" s="14">
        <f>I85</f>
        <v>0</v>
      </c>
      <c r="J84" s="7"/>
    </row>
    <row r="85" spans="1:10" ht="28.5" customHeight="1">
      <c r="A85" s="43" t="s">
        <v>165</v>
      </c>
      <c r="B85" s="12" t="s">
        <v>45</v>
      </c>
      <c r="C85" s="12" t="s">
        <v>49</v>
      </c>
      <c r="D85" s="12" t="s">
        <v>64</v>
      </c>
      <c r="E85" s="12" t="s">
        <v>155</v>
      </c>
      <c r="F85" s="14">
        <v>8853.89388</v>
      </c>
      <c r="G85" s="14">
        <v>0</v>
      </c>
      <c r="H85" s="14">
        <v>8207.3368</v>
      </c>
      <c r="I85" s="14">
        <v>0</v>
      </c>
      <c r="J85" s="7">
        <v>310.01</v>
      </c>
    </row>
    <row r="86" spans="1:10" s="19" customFormat="1" ht="89.25" customHeight="1">
      <c r="A86" s="43" t="s">
        <v>125</v>
      </c>
      <c r="B86" s="12" t="s">
        <v>45</v>
      </c>
      <c r="C86" s="12" t="s">
        <v>49</v>
      </c>
      <c r="D86" s="12" t="s">
        <v>205</v>
      </c>
      <c r="E86" s="12"/>
      <c r="F86" s="14">
        <f>F87</f>
        <v>114410.01672</v>
      </c>
      <c r="G86" s="14">
        <f>G87</f>
        <v>114410.01672</v>
      </c>
      <c r="H86" s="14">
        <f>H87</f>
        <v>77772.72352</v>
      </c>
      <c r="I86" s="14">
        <f>I87</f>
        <v>77772.72352</v>
      </c>
      <c r="J86" s="7"/>
    </row>
    <row r="87" spans="1:10" s="19" customFormat="1" ht="35.25" customHeight="1">
      <c r="A87" s="43" t="s">
        <v>165</v>
      </c>
      <c r="B87" s="12" t="s">
        <v>45</v>
      </c>
      <c r="C87" s="12" t="s">
        <v>49</v>
      </c>
      <c r="D87" s="12" t="s">
        <v>205</v>
      </c>
      <c r="E87" s="12" t="s">
        <v>155</v>
      </c>
      <c r="F87" s="14">
        <v>114410.01672</v>
      </c>
      <c r="G87" s="21">
        <v>114410.01672</v>
      </c>
      <c r="H87" s="21">
        <v>77772.72352</v>
      </c>
      <c r="I87" s="21">
        <v>77772.72352</v>
      </c>
      <c r="J87" s="16" t="s">
        <v>92</v>
      </c>
    </row>
    <row r="88" spans="1:10" ht="28.5" customHeight="1">
      <c r="A88" s="43" t="s">
        <v>11</v>
      </c>
      <c r="B88" s="12" t="s">
        <v>45</v>
      </c>
      <c r="C88" s="12" t="s">
        <v>76</v>
      </c>
      <c r="D88" s="12"/>
      <c r="E88" s="12"/>
      <c r="F88" s="13">
        <f>F89+F91+F93+F95+F97</f>
        <v>64302.44</v>
      </c>
      <c r="G88" s="13">
        <f>G89+G91+G93+G95+G97</f>
        <v>0</v>
      </c>
      <c r="H88" s="13">
        <f>H89+H91+H93+H95+H97</f>
        <v>31700.972</v>
      </c>
      <c r="I88" s="13">
        <f>I89+I91+I93+I95+I97</f>
        <v>0</v>
      </c>
      <c r="J88" s="7"/>
    </row>
    <row r="89" spans="1:10" ht="28.5" customHeight="1">
      <c r="A89" s="43" t="s">
        <v>66</v>
      </c>
      <c r="B89" s="12" t="s">
        <v>45</v>
      </c>
      <c r="C89" s="12" t="s">
        <v>76</v>
      </c>
      <c r="D89" s="12">
        <v>3510000</v>
      </c>
      <c r="E89" s="12"/>
      <c r="F89" s="14">
        <f>F90</f>
        <v>0</v>
      </c>
      <c r="G89" s="14">
        <f>G90</f>
        <v>0</v>
      </c>
      <c r="H89" s="14">
        <f>H90</f>
        <v>0</v>
      </c>
      <c r="I89" s="14">
        <f>I90</f>
        <v>0</v>
      </c>
      <c r="J89" s="7"/>
    </row>
    <row r="90" spans="1:10" ht="62.25" customHeight="1">
      <c r="A90" s="43" t="s">
        <v>104</v>
      </c>
      <c r="B90" s="12" t="s">
        <v>45</v>
      </c>
      <c r="C90" s="12" t="s">
        <v>76</v>
      </c>
      <c r="D90" s="12">
        <v>3510000</v>
      </c>
      <c r="E90" s="12" t="s">
        <v>103</v>
      </c>
      <c r="F90" s="14">
        <v>0</v>
      </c>
      <c r="G90" s="14">
        <v>0</v>
      </c>
      <c r="H90" s="14"/>
      <c r="I90" s="14"/>
      <c r="J90" s="7">
        <v>310.01</v>
      </c>
    </row>
    <row r="91" spans="1:10" ht="80.25" customHeight="1">
      <c r="A91" s="41" t="s">
        <v>203</v>
      </c>
      <c r="B91" s="12" t="s">
        <v>45</v>
      </c>
      <c r="C91" s="12" t="s">
        <v>76</v>
      </c>
      <c r="D91" s="12" t="s">
        <v>128</v>
      </c>
      <c r="E91" s="12"/>
      <c r="F91" s="14">
        <f>F92</f>
        <v>58244</v>
      </c>
      <c r="G91" s="14">
        <f>G92</f>
        <v>0</v>
      </c>
      <c r="H91" s="14">
        <f>H92</f>
        <v>30680.2</v>
      </c>
      <c r="I91" s="14">
        <f>I92</f>
        <v>0</v>
      </c>
      <c r="J91" s="7"/>
    </row>
    <row r="92" spans="1:10" ht="28.5" customHeight="1">
      <c r="A92" s="43" t="s">
        <v>165</v>
      </c>
      <c r="B92" s="12" t="s">
        <v>45</v>
      </c>
      <c r="C92" s="12" t="s">
        <v>76</v>
      </c>
      <c r="D92" s="12" t="s">
        <v>128</v>
      </c>
      <c r="E92" s="12" t="s">
        <v>155</v>
      </c>
      <c r="F92" s="14">
        <v>58244</v>
      </c>
      <c r="G92" s="14">
        <v>0</v>
      </c>
      <c r="H92" s="14">
        <v>30680.2</v>
      </c>
      <c r="I92" s="14">
        <v>0</v>
      </c>
      <c r="J92" s="7">
        <v>310.02</v>
      </c>
    </row>
    <row r="93" spans="1:10" ht="64.5" customHeight="1">
      <c r="A93" s="45" t="s">
        <v>179</v>
      </c>
      <c r="B93" s="12" t="s">
        <v>45</v>
      </c>
      <c r="C93" s="12" t="s">
        <v>76</v>
      </c>
      <c r="D93" s="12">
        <v>7951200</v>
      </c>
      <c r="E93" s="12"/>
      <c r="F93" s="14">
        <f>F94</f>
        <v>3608.16</v>
      </c>
      <c r="G93" s="14">
        <f>G94</f>
        <v>0</v>
      </c>
      <c r="H93" s="14">
        <f>H94</f>
        <v>1020.772</v>
      </c>
      <c r="I93" s="14">
        <f>I94</f>
        <v>0</v>
      </c>
      <c r="J93" s="7"/>
    </row>
    <row r="94" spans="1:10" ht="28.5" customHeight="1">
      <c r="A94" s="43" t="s">
        <v>165</v>
      </c>
      <c r="B94" s="12" t="s">
        <v>45</v>
      </c>
      <c r="C94" s="12" t="s">
        <v>76</v>
      </c>
      <c r="D94" s="12">
        <v>7951200</v>
      </c>
      <c r="E94" s="12" t="s">
        <v>155</v>
      </c>
      <c r="F94" s="14">
        <v>3608.16</v>
      </c>
      <c r="G94" s="14">
        <v>0</v>
      </c>
      <c r="H94" s="14">
        <v>1020.772</v>
      </c>
      <c r="I94" s="14">
        <v>0</v>
      </c>
      <c r="J94" s="7">
        <v>310.02</v>
      </c>
    </row>
    <row r="95" spans="1:10" ht="67.5" customHeight="1">
      <c r="A95" s="45" t="s">
        <v>180</v>
      </c>
      <c r="B95" s="12" t="s">
        <v>45</v>
      </c>
      <c r="C95" s="12" t="s">
        <v>76</v>
      </c>
      <c r="D95" s="12">
        <v>7952200</v>
      </c>
      <c r="E95" s="12"/>
      <c r="F95" s="14">
        <f>F96</f>
        <v>1950.28</v>
      </c>
      <c r="G95" s="14">
        <f>G96</f>
        <v>0</v>
      </c>
      <c r="H95" s="14">
        <f>H96</f>
        <v>0</v>
      </c>
      <c r="I95" s="14">
        <f>I96</f>
        <v>0</v>
      </c>
      <c r="J95" s="7"/>
    </row>
    <row r="96" spans="1:10" ht="51" customHeight="1">
      <c r="A96" s="43" t="s">
        <v>162</v>
      </c>
      <c r="B96" s="12" t="s">
        <v>45</v>
      </c>
      <c r="C96" s="12" t="s">
        <v>76</v>
      </c>
      <c r="D96" s="12">
        <v>7952200</v>
      </c>
      <c r="E96" s="12" t="s">
        <v>152</v>
      </c>
      <c r="F96" s="14">
        <v>1950.28</v>
      </c>
      <c r="G96" s="14">
        <v>0</v>
      </c>
      <c r="H96" s="14">
        <v>0</v>
      </c>
      <c r="I96" s="14">
        <v>0</v>
      </c>
      <c r="J96" s="16" t="s">
        <v>92</v>
      </c>
    </row>
    <row r="97" spans="1:10" ht="52.5" customHeight="1">
      <c r="A97" s="43" t="s">
        <v>181</v>
      </c>
      <c r="B97" s="12" t="s">
        <v>45</v>
      </c>
      <c r="C97" s="12" t="s">
        <v>76</v>
      </c>
      <c r="D97" s="12" t="s">
        <v>106</v>
      </c>
      <c r="E97" s="12"/>
      <c r="F97" s="14">
        <f>F98</f>
        <v>500</v>
      </c>
      <c r="G97" s="14">
        <f>G98</f>
        <v>0</v>
      </c>
      <c r="H97" s="14">
        <f>H98</f>
        <v>0</v>
      </c>
      <c r="I97" s="14">
        <f>I98</f>
        <v>0</v>
      </c>
      <c r="J97" s="16"/>
    </row>
    <row r="98" spans="1:10" ht="51.75" customHeight="1">
      <c r="A98" s="43" t="s">
        <v>162</v>
      </c>
      <c r="B98" s="12" t="s">
        <v>45</v>
      </c>
      <c r="C98" s="12" t="s">
        <v>76</v>
      </c>
      <c r="D98" s="12" t="s">
        <v>106</v>
      </c>
      <c r="E98" s="12" t="s">
        <v>152</v>
      </c>
      <c r="F98" s="14">
        <v>500</v>
      </c>
      <c r="G98" s="14">
        <v>0</v>
      </c>
      <c r="H98" s="14">
        <v>0</v>
      </c>
      <c r="I98" s="14">
        <v>0</v>
      </c>
      <c r="J98" s="16" t="s">
        <v>92</v>
      </c>
    </row>
    <row r="99" spans="1:10" ht="28.5" customHeight="1">
      <c r="A99" s="43" t="s">
        <v>44</v>
      </c>
      <c r="B99" s="12" t="s">
        <v>45</v>
      </c>
      <c r="C99" s="12" t="s">
        <v>52</v>
      </c>
      <c r="D99" s="22"/>
      <c r="E99" s="12"/>
      <c r="F99" s="13">
        <f>F100+F102</f>
        <v>17054.634</v>
      </c>
      <c r="G99" s="13">
        <f>G100+G102</f>
        <v>0</v>
      </c>
      <c r="H99" s="13">
        <f>H100+H102</f>
        <v>12350.597</v>
      </c>
      <c r="I99" s="13">
        <f>I100+I102</f>
        <v>0</v>
      </c>
      <c r="J99" s="7"/>
    </row>
    <row r="100" spans="1:10" ht="28.5" customHeight="1">
      <c r="A100" s="43" t="s">
        <v>44</v>
      </c>
      <c r="B100" s="12" t="s">
        <v>45</v>
      </c>
      <c r="C100" s="12" t="s">
        <v>52</v>
      </c>
      <c r="D100" s="12">
        <v>6000000</v>
      </c>
      <c r="E100" s="12"/>
      <c r="F100" s="14">
        <f>F101</f>
        <v>0</v>
      </c>
      <c r="G100" s="14">
        <f>G101</f>
        <v>0</v>
      </c>
      <c r="H100" s="14">
        <f>H101</f>
        <v>0</v>
      </c>
      <c r="I100" s="14">
        <f>I101</f>
        <v>0</v>
      </c>
      <c r="J100" s="7"/>
    </row>
    <row r="101" spans="1:10" ht="62.25" customHeight="1">
      <c r="A101" s="43" t="s">
        <v>104</v>
      </c>
      <c r="B101" s="12" t="s">
        <v>45</v>
      </c>
      <c r="C101" s="12" t="s">
        <v>52</v>
      </c>
      <c r="D101" s="12">
        <v>6000000</v>
      </c>
      <c r="E101" s="12" t="s">
        <v>103</v>
      </c>
      <c r="F101" s="14">
        <v>0</v>
      </c>
      <c r="G101" s="15">
        <v>0</v>
      </c>
      <c r="H101" s="15"/>
      <c r="I101" s="15"/>
      <c r="J101" s="7">
        <v>310.01</v>
      </c>
    </row>
    <row r="102" spans="1:10" ht="53.25" customHeight="1">
      <c r="A102" s="43" t="s">
        <v>176</v>
      </c>
      <c r="B102" s="12" t="s">
        <v>45</v>
      </c>
      <c r="C102" s="12" t="s">
        <v>52</v>
      </c>
      <c r="D102" s="12" t="s">
        <v>111</v>
      </c>
      <c r="E102" s="12"/>
      <c r="F102" s="14">
        <f>F103</f>
        <v>17054.634</v>
      </c>
      <c r="G102" s="14">
        <f>G103</f>
        <v>0</v>
      </c>
      <c r="H102" s="14">
        <f>H103</f>
        <v>12350.597</v>
      </c>
      <c r="I102" s="14">
        <f>I103</f>
        <v>0</v>
      </c>
      <c r="J102" s="7"/>
    </row>
    <row r="103" spans="1:10" ht="49.5" customHeight="1">
      <c r="A103" s="43" t="s">
        <v>162</v>
      </c>
      <c r="B103" s="12" t="s">
        <v>45</v>
      </c>
      <c r="C103" s="12" t="s">
        <v>52</v>
      </c>
      <c r="D103" s="12" t="s">
        <v>111</v>
      </c>
      <c r="E103" s="12" t="s">
        <v>152</v>
      </c>
      <c r="F103" s="14">
        <v>17054.634</v>
      </c>
      <c r="G103" s="15">
        <v>0</v>
      </c>
      <c r="H103" s="15">
        <v>12350.597</v>
      </c>
      <c r="I103" s="15">
        <v>0</v>
      </c>
      <c r="J103" s="16" t="s">
        <v>109</v>
      </c>
    </row>
    <row r="104" spans="1:10" s="19" customFormat="1" ht="28.5" customHeight="1">
      <c r="A104" s="18" t="s">
        <v>135</v>
      </c>
      <c r="B104" s="9" t="s">
        <v>73</v>
      </c>
      <c r="C104" s="12"/>
      <c r="D104" s="12"/>
      <c r="E104" s="12"/>
      <c r="F104" s="11">
        <f>F105+F110</f>
        <v>1900</v>
      </c>
      <c r="G104" s="11">
        <f>G105+G110</f>
        <v>0</v>
      </c>
      <c r="H104" s="11">
        <f>H105+H110</f>
        <v>2000</v>
      </c>
      <c r="I104" s="11">
        <f>I105+I110</f>
        <v>0</v>
      </c>
      <c r="J104" s="16"/>
    </row>
    <row r="105" spans="1:10" s="19" customFormat="1" ht="39" customHeight="1">
      <c r="A105" s="43" t="s">
        <v>46</v>
      </c>
      <c r="B105" s="12" t="s">
        <v>73</v>
      </c>
      <c r="C105" s="12" t="s">
        <v>45</v>
      </c>
      <c r="D105" s="12"/>
      <c r="E105" s="12"/>
      <c r="F105" s="13">
        <f>F106+F108</f>
        <v>1200</v>
      </c>
      <c r="G105" s="13">
        <f>G106+G108</f>
        <v>0</v>
      </c>
      <c r="H105" s="13">
        <f>H106+H108</f>
        <v>1200</v>
      </c>
      <c r="I105" s="13">
        <f>I106+I108</f>
        <v>0</v>
      </c>
      <c r="J105" s="7"/>
    </row>
    <row r="106" spans="1:10" s="19" customFormat="1" ht="48.75" customHeight="1">
      <c r="A106" s="45" t="s">
        <v>182</v>
      </c>
      <c r="B106" s="12" t="s">
        <v>73</v>
      </c>
      <c r="C106" s="12" t="s">
        <v>45</v>
      </c>
      <c r="D106" s="12">
        <v>7952700</v>
      </c>
      <c r="E106" s="12"/>
      <c r="F106" s="14">
        <f>F107</f>
        <v>1200</v>
      </c>
      <c r="G106" s="14">
        <f>G107</f>
        <v>0</v>
      </c>
      <c r="H106" s="14">
        <f>H107</f>
        <v>1200</v>
      </c>
      <c r="I106" s="14">
        <f>I107</f>
        <v>0</v>
      </c>
      <c r="J106" s="7"/>
    </row>
    <row r="107" spans="1:10" s="19" customFormat="1" ht="50.25" customHeight="1">
      <c r="A107" s="43" t="s">
        <v>162</v>
      </c>
      <c r="B107" s="12" t="s">
        <v>73</v>
      </c>
      <c r="C107" s="12" t="s">
        <v>45</v>
      </c>
      <c r="D107" s="12">
        <v>7952700</v>
      </c>
      <c r="E107" s="12" t="s">
        <v>152</v>
      </c>
      <c r="F107" s="14">
        <v>1200</v>
      </c>
      <c r="G107" s="21">
        <v>0</v>
      </c>
      <c r="H107" s="21">
        <v>1200</v>
      </c>
      <c r="I107" s="21">
        <v>0</v>
      </c>
      <c r="J107" s="16" t="s">
        <v>92</v>
      </c>
    </row>
    <row r="108" spans="1:10" s="19" customFormat="1" ht="46.5" customHeight="1">
      <c r="A108" s="43" t="s">
        <v>67</v>
      </c>
      <c r="B108" s="12" t="s">
        <v>73</v>
      </c>
      <c r="C108" s="12" t="s">
        <v>45</v>
      </c>
      <c r="D108" s="12">
        <v>7952700</v>
      </c>
      <c r="E108" s="12"/>
      <c r="F108" s="14">
        <f>F109</f>
        <v>0</v>
      </c>
      <c r="G108" s="14">
        <f>G109</f>
        <v>0</v>
      </c>
      <c r="H108" s="14">
        <f>H109</f>
        <v>0</v>
      </c>
      <c r="I108" s="14">
        <f>I109</f>
        <v>0</v>
      </c>
      <c r="J108" s="7"/>
    </row>
    <row r="109" spans="1:10" s="19" customFormat="1" ht="62.25" customHeight="1">
      <c r="A109" s="43" t="s">
        <v>93</v>
      </c>
      <c r="B109" s="12" t="s">
        <v>73</v>
      </c>
      <c r="C109" s="12" t="s">
        <v>45</v>
      </c>
      <c r="D109" s="12">
        <v>7952700</v>
      </c>
      <c r="E109" s="12" t="s">
        <v>91</v>
      </c>
      <c r="F109" s="14">
        <v>0</v>
      </c>
      <c r="G109" s="21">
        <v>0</v>
      </c>
      <c r="H109" s="21"/>
      <c r="I109" s="21"/>
      <c r="J109" s="16" t="s">
        <v>92</v>
      </c>
    </row>
    <row r="110" spans="1:10" s="19" customFormat="1" ht="47.25" customHeight="1">
      <c r="A110" s="43" t="s">
        <v>190</v>
      </c>
      <c r="B110" s="12" t="s">
        <v>73</v>
      </c>
      <c r="C110" s="12" t="s">
        <v>45</v>
      </c>
      <c r="D110" s="12" t="s">
        <v>189</v>
      </c>
      <c r="E110" s="12"/>
      <c r="F110" s="14">
        <f>F111</f>
        <v>700</v>
      </c>
      <c r="G110" s="14">
        <f>G111</f>
        <v>0</v>
      </c>
      <c r="H110" s="14">
        <f>H111</f>
        <v>800</v>
      </c>
      <c r="I110" s="14">
        <f>I111</f>
        <v>0</v>
      </c>
      <c r="J110" s="16"/>
    </row>
    <row r="111" spans="1:10" s="19" customFormat="1" ht="45.75" customHeight="1">
      <c r="A111" s="43" t="s">
        <v>162</v>
      </c>
      <c r="B111" s="12" t="s">
        <v>73</v>
      </c>
      <c r="C111" s="12" t="s">
        <v>45</v>
      </c>
      <c r="D111" s="12" t="s">
        <v>189</v>
      </c>
      <c r="E111" s="12" t="s">
        <v>152</v>
      </c>
      <c r="F111" s="14">
        <v>700</v>
      </c>
      <c r="G111" s="21">
        <v>0</v>
      </c>
      <c r="H111" s="21">
        <v>800</v>
      </c>
      <c r="I111" s="21">
        <v>0</v>
      </c>
      <c r="J111" s="16"/>
    </row>
    <row r="112" spans="1:10" s="19" customFormat="1" ht="28.5" customHeight="1">
      <c r="A112" s="18" t="s">
        <v>136</v>
      </c>
      <c r="B112" s="9" t="s">
        <v>78</v>
      </c>
      <c r="C112" s="12"/>
      <c r="D112" s="12"/>
      <c r="E112" s="12"/>
      <c r="F112" s="11">
        <f>F113+F116+F127+F130+F136</f>
        <v>108891.20000000001</v>
      </c>
      <c r="G112" s="11">
        <f>G113+G116+G127+G130+G136</f>
        <v>41863.63</v>
      </c>
      <c r="H112" s="11">
        <f>H113+H116+H127+H130+H136</f>
        <v>147852.18600000002</v>
      </c>
      <c r="I112" s="11">
        <f>I113+I116+I127+I130+I136</f>
        <v>82339.37999999999</v>
      </c>
      <c r="J112" s="16"/>
    </row>
    <row r="113" spans="1:10" s="19" customFormat="1" ht="28.5" customHeight="1">
      <c r="A113" s="43" t="s">
        <v>21</v>
      </c>
      <c r="B113" s="12" t="s">
        <v>78</v>
      </c>
      <c r="C113" s="12" t="s">
        <v>49</v>
      </c>
      <c r="D113" s="12"/>
      <c r="E113" s="12"/>
      <c r="F113" s="13">
        <f>F114</f>
        <v>0</v>
      </c>
      <c r="G113" s="13">
        <f aca="true" t="shared" si="7" ref="G113:I114">G114</f>
        <v>0</v>
      </c>
      <c r="H113" s="13">
        <f t="shared" si="7"/>
        <v>0</v>
      </c>
      <c r="I113" s="13">
        <f t="shared" si="7"/>
        <v>0</v>
      </c>
      <c r="J113" s="7"/>
    </row>
    <row r="114" spans="1:10" s="19" customFormat="1" ht="41.25" customHeight="1">
      <c r="A114" s="43" t="s">
        <v>37</v>
      </c>
      <c r="B114" s="12" t="s">
        <v>78</v>
      </c>
      <c r="C114" s="12" t="s">
        <v>49</v>
      </c>
      <c r="D114" s="12" t="s">
        <v>110</v>
      </c>
      <c r="E114" s="12"/>
      <c r="F114" s="14">
        <f>F115</f>
        <v>0</v>
      </c>
      <c r="G114" s="14">
        <f t="shared" si="7"/>
        <v>0</v>
      </c>
      <c r="H114" s="14">
        <f t="shared" si="7"/>
        <v>0</v>
      </c>
      <c r="I114" s="14">
        <f t="shared" si="7"/>
        <v>0</v>
      </c>
      <c r="J114" s="7"/>
    </row>
    <row r="115" spans="1:10" s="19" customFormat="1" ht="58.5" customHeight="1">
      <c r="A115" s="43" t="s">
        <v>108</v>
      </c>
      <c r="B115" s="12" t="s">
        <v>78</v>
      </c>
      <c r="C115" s="12" t="s">
        <v>49</v>
      </c>
      <c r="D115" s="12" t="s">
        <v>110</v>
      </c>
      <c r="E115" s="12" t="s">
        <v>107</v>
      </c>
      <c r="F115" s="14">
        <v>0</v>
      </c>
      <c r="G115" s="14">
        <v>0</v>
      </c>
      <c r="H115" s="14"/>
      <c r="I115" s="14"/>
      <c r="J115" s="16" t="s">
        <v>109</v>
      </c>
    </row>
    <row r="116" spans="1:10" s="19" customFormat="1" ht="24" customHeight="1">
      <c r="A116" s="43" t="s">
        <v>22</v>
      </c>
      <c r="B116" s="12" t="s">
        <v>78</v>
      </c>
      <c r="C116" s="12" t="s">
        <v>76</v>
      </c>
      <c r="D116" s="12"/>
      <c r="E116" s="12"/>
      <c r="F116" s="13">
        <f>F117+F121+F123+F125</f>
        <v>92863.63</v>
      </c>
      <c r="G116" s="13">
        <f>G117+G121+G123+G125</f>
        <v>41863.63</v>
      </c>
      <c r="H116" s="13">
        <f>H117+H121+H123+H125</f>
        <v>134839.38</v>
      </c>
      <c r="I116" s="13">
        <f>I117+I121+I123+I125</f>
        <v>82339.37999999999</v>
      </c>
      <c r="J116" s="7"/>
    </row>
    <row r="117" spans="1:10" s="19" customFormat="1" ht="45.75" customHeight="1">
      <c r="A117" s="43" t="s">
        <v>37</v>
      </c>
      <c r="B117" s="12" t="s">
        <v>78</v>
      </c>
      <c r="C117" s="12" t="s">
        <v>76</v>
      </c>
      <c r="D117" s="12">
        <v>4210000</v>
      </c>
      <c r="E117" s="12"/>
      <c r="F117" s="14">
        <f>SUM(F118:F120)</f>
        <v>500</v>
      </c>
      <c r="G117" s="14">
        <f>SUM(G118:G120)</f>
        <v>0</v>
      </c>
      <c r="H117" s="14">
        <f>SUM(H118:H120)</f>
        <v>500</v>
      </c>
      <c r="I117" s="14">
        <f>SUM(I118:I120)</f>
        <v>0</v>
      </c>
      <c r="J117" s="7"/>
    </row>
    <row r="118" spans="1:10" s="19" customFormat="1" ht="62.25" customHeight="1">
      <c r="A118" s="43" t="s">
        <v>108</v>
      </c>
      <c r="B118" s="12" t="s">
        <v>78</v>
      </c>
      <c r="C118" s="12" t="s">
        <v>76</v>
      </c>
      <c r="D118" s="12">
        <v>4210000</v>
      </c>
      <c r="E118" s="12" t="s">
        <v>107</v>
      </c>
      <c r="F118" s="14">
        <v>0</v>
      </c>
      <c r="G118" s="21">
        <v>0</v>
      </c>
      <c r="H118" s="21"/>
      <c r="I118" s="21"/>
      <c r="J118" s="16" t="s">
        <v>109</v>
      </c>
    </row>
    <row r="119" spans="1:10" ht="45.75" customHeight="1">
      <c r="A119" s="43" t="s">
        <v>162</v>
      </c>
      <c r="B119" s="12" t="s">
        <v>78</v>
      </c>
      <c r="C119" s="12" t="s">
        <v>76</v>
      </c>
      <c r="D119" s="12">
        <v>4210000</v>
      </c>
      <c r="E119" s="12" t="s">
        <v>152</v>
      </c>
      <c r="F119" s="14">
        <v>500</v>
      </c>
      <c r="G119" s="15">
        <v>0</v>
      </c>
      <c r="H119" s="15">
        <v>500</v>
      </c>
      <c r="I119" s="15">
        <v>0</v>
      </c>
      <c r="J119" s="16" t="s">
        <v>92</v>
      </c>
    </row>
    <row r="120" spans="1:10" s="19" customFormat="1" ht="57.75" customHeight="1">
      <c r="A120" s="43" t="s">
        <v>98</v>
      </c>
      <c r="B120" s="12" t="s">
        <v>12</v>
      </c>
      <c r="C120" s="12" t="s">
        <v>5</v>
      </c>
      <c r="D120" s="12">
        <v>4210000</v>
      </c>
      <c r="E120" s="12" t="s">
        <v>97</v>
      </c>
      <c r="F120" s="14">
        <v>0</v>
      </c>
      <c r="G120" s="21">
        <v>0</v>
      </c>
      <c r="H120" s="21"/>
      <c r="I120" s="21"/>
      <c r="J120" s="7" t="s">
        <v>99</v>
      </c>
    </row>
    <row r="121" spans="1:10" s="24" customFormat="1" ht="22.5" customHeight="1">
      <c r="A121" s="43" t="s">
        <v>38</v>
      </c>
      <c r="B121" s="12" t="s">
        <v>78</v>
      </c>
      <c r="C121" s="12" t="s">
        <v>76</v>
      </c>
      <c r="D121" s="12">
        <v>4230000</v>
      </c>
      <c r="E121" s="12"/>
      <c r="F121" s="14">
        <f>F122</f>
        <v>10000</v>
      </c>
      <c r="G121" s="14">
        <f>G122</f>
        <v>0</v>
      </c>
      <c r="H121" s="14">
        <f>H122</f>
        <v>11000</v>
      </c>
      <c r="I121" s="14">
        <f>I122</f>
        <v>0</v>
      </c>
      <c r="J121" s="23"/>
    </row>
    <row r="122" spans="1:10" s="24" customFormat="1" ht="18.75" customHeight="1">
      <c r="A122" s="43" t="s">
        <v>171</v>
      </c>
      <c r="B122" s="12" t="s">
        <v>78</v>
      </c>
      <c r="C122" s="12" t="s">
        <v>76</v>
      </c>
      <c r="D122" s="12">
        <v>4230000</v>
      </c>
      <c r="E122" s="12" t="s">
        <v>154</v>
      </c>
      <c r="F122" s="14">
        <v>10000</v>
      </c>
      <c r="G122" s="14">
        <v>0</v>
      </c>
      <c r="H122" s="14">
        <v>11000</v>
      </c>
      <c r="I122" s="14">
        <v>0</v>
      </c>
      <c r="J122" s="23">
        <v>241</v>
      </c>
    </row>
    <row r="123" spans="1:10" s="19" customFormat="1" ht="34.5" customHeight="1">
      <c r="A123" s="43" t="s">
        <v>84</v>
      </c>
      <c r="B123" s="12" t="s">
        <v>78</v>
      </c>
      <c r="C123" s="12" t="s">
        <v>76</v>
      </c>
      <c r="D123" s="12" t="s">
        <v>83</v>
      </c>
      <c r="E123" s="12"/>
      <c r="F123" s="14">
        <f>F124</f>
        <v>40500</v>
      </c>
      <c r="G123" s="14">
        <f>G124</f>
        <v>0</v>
      </c>
      <c r="H123" s="14">
        <f>H124</f>
        <v>41000</v>
      </c>
      <c r="I123" s="14">
        <f>I124</f>
        <v>0</v>
      </c>
      <c r="J123" s="7"/>
    </row>
    <row r="124" spans="1:10" s="19" customFormat="1" ht="21.75" customHeight="1">
      <c r="A124" s="43" t="s">
        <v>171</v>
      </c>
      <c r="B124" s="12" t="s">
        <v>78</v>
      </c>
      <c r="C124" s="12" t="s">
        <v>76</v>
      </c>
      <c r="D124" s="12" t="s">
        <v>83</v>
      </c>
      <c r="E124" s="12" t="s">
        <v>154</v>
      </c>
      <c r="F124" s="14">
        <v>40500</v>
      </c>
      <c r="G124" s="21">
        <v>0</v>
      </c>
      <c r="H124" s="21">
        <v>41000</v>
      </c>
      <c r="I124" s="21">
        <v>0</v>
      </c>
      <c r="J124" s="7">
        <v>241</v>
      </c>
    </row>
    <row r="125" spans="1:10" s="19" customFormat="1" ht="139.5" customHeight="1">
      <c r="A125" s="41" t="s">
        <v>204</v>
      </c>
      <c r="B125" s="12" t="s">
        <v>78</v>
      </c>
      <c r="C125" s="12" t="s">
        <v>76</v>
      </c>
      <c r="D125" s="12" t="s">
        <v>127</v>
      </c>
      <c r="E125" s="12"/>
      <c r="F125" s="14">
        <f>F126</f>
        <v>41863.63</v>
      </c>
      <c r="G125" s="14">
        <f>G126</f>
        <v>41863.63</v>
      </c>
      <c r="H125" s="14">
        <f>H126</f>
        <v>82339.37999999999</v>
      </c>
      <c r="I125" s="14">
        <f>I126</f>
        <v>82339.37999999999</v>
      </c>
      <c r="J125" s="16"/>
    </row>
    <row r="126" spans="1:10" s="19" customFormat="1" ht="66" customHeight="1">
      <c r="A126" s="43" t="s">
        <v>105</v>
      </c>
      <c r="B126" s="12" t="s">
        <v>78</v>
      </c>
      <c r="C126" s="12" t="s">
        <v>76</v>
      </c>
      <c r="D126" s="12" t="s">
        <v>127</v>
      </c>
      <c r="E126" s="12" t="s">
        <v>155</v>
      </c>
      <c r="F126" s="14">
        <f>39574.6+2289.03</f>
        <v>41863.63</v>
      </c>
      <c r="G126" s="14">
        <f>39574.6+2289.03</f>
        <v>41863.63</v>
      </c>
      <c r="H126" s="14">
        <f>77575.68+4763.7</f>
        <v>82339.37999999999</v>
      </c>
      <c r="I126" s="14">
        <f>77575.68+4763.7</f>
        <v>82339.37999999999</v>
      </c>
      <c r="J126" s="36">
        <v>77575.68</v>
      </c>
    </row>
    <row r="127" spans="1:10" ht="35.25" customHeight="1">
      <c r="A127" s="43" t="s">
        <v>23</v>
      </c>
      <c r="B127" s="12" t="s">
        <v>78</v>
      </c>
      <c r="C127" s="12" t="s">
        <v>45</v>
      </c>
      <c r="D127" s="12"/>
      <c r="E127" s="12"/>
      <c r="F127" s="13">
        <f>F128</f>
        <v>400</v>
      </c>
      <c r="G127" s="13">
        <f aca="true" t="shared" si="8" ref="G127:I128">G128</f>
        <v>0</v>
      </c>
      <c r="H127" s="13">
        <f t="shared" si="8"/>
        <v>0</v>
      </c>
      <c r="I127" s="13">
        <f t="shared" si="8"/>
        <v>0</v>
      </c>
      <c r="J127" s="7"/>
    </row>
    <row r="128" spans="1:10" ht="61.5" customHeight="1">
      <c r="A128" s="43" t="s">
        <v>183</v>
      </c>
      <c r="B128" s="12" t="s">
        <v>78</v>
      </c>
      <c r="C128" s="12" t="s">
        <v>45</v>
      </c>
      <c r="D128" s="12">
        <v>7952400</v>
      </c>
      <c r="E128" s="12"/>
      <c r="F128" s="14">
        <f>F129</f>
        <v>400</v>
      </c>
      <c r="G128" s="14">
        <f t="shared" si="8"/>
        <v>0</v>
      </c>
      <c r="H128" s="14">
        <f t="shared" si="8"/>
        <v>0</v>
      </c>
      <c r="I128" s="14">
        <f t="shared" si="8"/>
        <v>0</v>
      </c>
      <c r="J128" s="7"/>
    </row>
    <row r="129" spans="1:14" ht="45.75" customHeight="1">
      <c r="A129" s="43" t="s">
        <v>162</v>
      </c>
      <c r="B129" s="12" t="s">
        <v>78</v>
      </c>
      <c r="C129" s="12" t="s">
        <v>45</v>
      </c>
      <c r="D129" s="12">
        <v>7952400</v>
      </c>
      <c r="E129" s="12" t="s">
        <v>152</v>
      </c>
      <c r="F129" s="14">
        <v>400</v>
      </c>
      <c r="G129" s="15">
        <v>0</v>
      </c>
      <c r="H129" s="15">
        <v>0</v>
      </c>
      <c r="I129" s="15">
        <v>0</v>
      </c>
      <c r="J129" s="16" t="s">
        <v>92</v>
      </c>
      <c r="K129" s="25"/>
      <c r="L129" s="25"/>
      <c r="M129" s="25"/>
      <c r="N129" s="25"/>
    </row>
    <row r="130" spans="1:10" ht="23.25" customHeight="1">
      <c r="A130" s="43" t="s">
        <v>15</v>
      </c>
      <c r="B130" s="12" t="s">
        <v>78</v>
      </c>
      <c r="C130" s="12" t="s">
        <v>78</v>
      </c>
      <c r="D130" s="12"/>
      <c r="E130" s="12"/>
      <c r="F130" s="13">
        <f>F131+F133</f>
        <v>2200</v>
      </c>
      <c r="G130" s="13">
        <f>G131+G133</f>
        <v>0</v>
      </c>
      <c r="H130" s="13">
        <f>H131+H133</f>
        <v>3000</v>
      </c>
      <c r="I130" s="13">
        <f>I131+I133</f>
        <v>0</v>
      </c>
      <c r="J130" s="7"/>
    </row>
    <row r="131" spans="1:10" ht="28.5" customHeight="1">
      <c r="A131" s="43" t="s">
        <v>56</v>
      </c>
      <c r="B131" s="12" t="s">
        <v>78</v>
      </c>
      <c r="C131" s="12" t="s">
        <v>78</v>
      </c>
      <c r="D131" s="12">
        <v>4310000</v>
      </c>
      <c r="E131" s="12"/>
      <c r="F131" s="14">
        <f>F132</f>
        <v>1500</v>
      </c>
      <c r="G131" s="14">
        <f>G132</f>
        <v>0</v>
      </c>
      <c r="H131" s="14">
        <f>H132</f>
        <v>2000</v>
      </c>
      <c r="I131" s="14">
        <f>I132</f>
        <v>0</v>
      </c>
      <c r="J131" s="7"/>
    </row>
    <row r="132" spans="1:10" ht="25.5" customHeight="1">
      <c r="A132" s="43" t="s">
        <v>171</v>
      </c>
      <c r="B132" s="12" t="s">
        <v>78</v>
      </c>
      <c r="C132" s="12" t="s">
        <v>78</v>
      </c>
      <c r="D132" s="12">
        <v>4310000</v>
      </c>
      <c r="E132" s="12" t="s">
        <v>154</v>
      </c>
      <c r="F132" s="14">
        <v>1500</v>
      </c>
      <c r="G132" s="15">
        <v>0</v>
      </c>
      <c r="H132" s="15">
        <v>2000</v>
      </c>
      <c r="I132" s="15">
        <v>0</v>
      </c>
      <c r="J132" s="7">
        <v>241</v>
      </c>
    </row>
    <row r="133" spans="1:10" ht="44.25" customHeight="1">
      <c r="A133" s="43" t="s">
        <v>193</v>
      </c>
      <c r="B133" s="12" t="s">
        <v>78</v>
      </c>
      <c r="C133" s="12" t="s">
        <v>78</v>
      </c>
      <c r="D133" s="12" t="s">
        <v>192</v>
      </c>
      <c r="E133" s="12"/>
      <c r="F133" s="14">
        <f>SUM(F134:F135)</f>
        <v>700</v>
      </c>
      <c r="G133" s="14">
        <f>SUM(G134:G135)</f>
        <v>0</v>
      </c>
      <c r="H133" s="14">
        <f>SUM(H134:H135)</f>
        <v>1000</v>
      </c>
      <c r="I133" s="14">
        <f>SUM(I134:I135)</f>
        <v>0</v>
      </c>
      <c r="J133" s="7"/>
    </row>
    <row r="134" spans="1:10" ht="33" customHeight="1">
      <c r="A134" s="43" t="s">
        <v>194</v>
      </c>
      <c r="B134" s="12" t="s">
        <v>78</v>
      </c>
      <c r="C134" s="12" t="s">
        <v>78</v>
      </c>
      <c r="D134" s="12" t="s">
        <v>192</v>
      </c>
      <c r="E134" s="12" t="s">
        <v>156</v>
      </c>
      <c r="F134" s="14">
        <v>680</v>
      </c>
      <c r="G134" s="15">
        <v>0</v>
      </c>
      <c r="H134" s="15">
        <v>980</v>
      </c>
      <c r="I134" s="15">
        <v>0</v>
      </c>
      <c r="J134" s="7"/>
    </row>
    <row r="135" spans="1:10" ht="45.75" customHeight="1">
      <c r="A135" s="43" t="s">
        <v>197</v>
      </c>
      <c r="B135" s="12" t="s">
        <v>78</v>
      </c>
      <c r="C135" s="12" t="s">
        <v>78</v>
      </c>
      <c r="D135" s="12" t="s">
        <v>192</v>
      </c>
      <c r="E135" s="12" t="s">
        <v>152</v>
      </c>
      <c r="F135" s="14">
        <v>20</v>
      </c>
      <c r="G135" s="15">
        <v>0</v>
      </c>
      <c r="H135" s="15">
        <v>20</v>
      </c>
      <c r="I135" s="15">
        <v>0</v>
      </c>
      <c r="J135" s="7"/>
    </row>
    <row r="136" spans="1:10" s="19" customFormat="1" ht="22.5" customHeight="1">
      <c r="A136" s="43" t="s">
        <v>13</v>
      </c>
      <c r="B136" s="12" t="s">
        <v>78</v>
      </c>
      <c r="C136" s="12" t="s">
        <v>77</v>
      </c>
      <c r="D136" s="12"/>
      <c r="E136" s="12"/>
      <c r="F136" s="13">
        <f>F137+F139+F141+F143</f>
        <v>13427.57</v>
      </c>
      <c r="G136" s="13">
        <f>G137+G139+G141+G143</f>
        <v>0</v>
      </c>
      <c r="H136" s="13">
        <f>H137+H139+H141+H143</f>
        <v>10012.806</v>
      </c>
      <c r="I136" s="13">
        <f>I137+I139+I141+I143</f>
        <v>0</v>
      </c>
      <c r="J136" s="7"/>
    </row>
    <row r="137" spans="1:10" ht="20.25" customHeight="1">
      <c r="A137" s="43" t="s">
        <v>39</v>
      </c>
      <c r="B137" s="12" t="s">
        <v>78</v>
      </c>
      <c r="C137" s="12" t="s">
        <v>77</v>
      </c>
      <c r="D137" s="12">
        <v>4360000</v>
      </c>
      <c r="E137" s="12"/>
      <c r="F137" s="14">
        <f>F138</f>
        <v>200</v>
      </c>
      <c r="G137" s="14">
        <f>G138</f>
        <v>0</v>
      </c>
      <c r="H137" s="14">
        <f>H138</f>
        <v>200</v>
      </c>
      <c r="I137" s="14">
        <f>I138</f>
        <v>0</v>
      </c>
      <c r="J137" s="7"/>
    </row>
    <row r="138" spans="1:10" ht="51" customHeight="1">
      <c r="A138" s="43" t="s">
        <v>162</v>
      </c>
      <c r="B138" s="12" t="s">
        <v>78</v>
      </c>
      <c r="C138" s="12" t="s">
        <v>77</v>
      </c>
      <c r="D138" s="12">
        <v>4360000</v>
      </c>
      <c r="E138" s="12" t="s">
        <v>152</v>
      </c>
      <c r="F138" s="14">
        <v>200</v>
      </c>
      <c r="G138" s="15">
        <v>0</v>
      </c>
      <c r="H138" s="15">
        <v>200</v>
      </c>
      <c r="I138" s="15">
        <v>0</v>
      </c>
      <c r="J138" s="16" t="s">
        <v>92</v>
      </c>
    </row>
    <row r="139" spans="1:10" s="19" customFormat="1" ht="81" customHeight="1">
      <c r="A139" s="43" t="s">
        <v>33</v>
      </c>
      <c r="B139" s="12" t="s">
        <v>78</v>
      </c>
      <c r="C139" s="12" t="s">
        <v>77</v>
      </c>
      <c r="D139" s="12" t="s">
        <v>82</v>
      </c>
      <c r="E139" s="12"/>
      <c r="F139" s="14">
        <f>F140</f>
        <v>1500</v>
      </c>
      <c r="G139" s="14">
        <f>G140</f>
        <v>0</v>
      </c>
      <c r="H139" s="14">
        <f>H140</f>
        <v>1500</v>
      </c>
      <c r="I139" s="14">
        <f>I140</f>
        <v>0</v>
      </c>
      <c r="J139" s="7"/>
    </row>
    <row r="140" spans="1:10" s="19" customFormat="1" ht="21.75" customHeight="1">
      <c r="A140" s="43" t="s">
        <v>171</v>
      </c>
      <c r="B140" s="12" t="s">
        <v>78</v>
      </c>
      <c r="C140" s="12" t="s">
        <v>77</v>
      </c>
      <c r="D140" s="12" t="s">
        <v>82</v>
      </c>
      <c r="E140" s="12" t="s">
        <v>154</v>
      </c>
      <c r="F140" s="14">
        <v>1500</v>
      </c>
      <c r="G140" s="14">
        <v>0</v>
      </c>
      <c r="H140" s="14">
        <v>1500</v>
      </c>
      <c r="I140" s="14">
        <v>0</v>
      </c>
      <c r="J140" s="7">
        <v>241</v>
      </c>
    </row>
    <row r="141" spans="1:10" s="19" customFormat="1" ht="55.5" customHeight="1">
      <c r="A141" s="43" t="s">
        <v>68</v>
      </c>
      <c r="B141" s="12" t="s">
        <v>78</v>
      </c>
      <c r="C141" s="12" t="s">
        <v>77</v>
      </c>
      <c r="D141" s="12">
        <v>7950600</v>
      </c>
      <c r="E141" s="12"/>
      <c r="F141" s="14">
        <f>F142</f>
        <v>0</v>
      </c>
      <c r="G141" s="14">
        <f>G142</f>
        <v>0</v>
      </c>
      <c r="H141" s="14">
        <f>H142</f>
        <v>0</v>
      </c>
      <c r="I141" s="14">
        <f>I142</f>
        <v>0</v>
      </c>
      <c r="J141" s="7"/>
    </row>
    <row r="142" spans="1:10" s="19" customFormat="1" ht="60" customHeight="1">
      <c r="A142" s="43" t="s">
        <v>93</v>
      </c>
      <c r="B142" s="12" t="s">
        <v>78</v>
      </c>
      <c r="C142" s="12" t="s">
        <v>77</v>
      </c>
      <c r="D142" s="12">
        <v>7950600</v>
      </c>
      <c r="E142" s="12" t="s">
        <v>91</v>
      </c>
      <c r="F142" s="14">
        <v>0</v>
      </c>
      <c r="G142" s="21">
        <v>0</v>
      </c>
      <c r="H142" s="21"/>
      <c r="I142" s="21"/>
      <c r="J142" s="16" t="s">
        <v>92</v>
      </c>
    </row>
    <row r="143" spans="1:10" ht="113.25" customHeight="1">
      <c r="A143" s="43" t="s">
        <v>184</v>
      </c>
      <c r="B143" s="12" t="s">
        <v>78</v>
      </c>
      <c r="C143" s="12" t="s">
        <v>77</v>
      </c>
      <c r="D143" s="12" t="s">
        <v>86</v>
      </c>
      <c r="E143" s="12"/>
      <c r="F143" s="14">
        <f>F144</f>
        <v>11727.57</v>
      </c>
      <c r="G143" s="14">
        <f>G144</f>
        <v>0</v>
      </c>
      <c r="H143" s="14">
        <f>H144</f>
        <v>8312.806</v>
      </c>
      <c r="I143" s="14">
        <f>I144</f>
        <v>0</v>
      </c>
      <c r="J143" s="7"/>
    </row>
    <row r="144" spans="1:10" ht="45.75" customHeight="1">
      <c r="A144" s="43" t="s">
        <v>162</v>
      </c>
      <c r="B144" s="12" t="s">
        <v>78</v>
      </c>
      <c r="C144" s="12" t="s">
        <v>77</v>
      </c>
      <c r="D144" s="12" t="s">
        <v>86</v>
      </c>
      <c r="E144" s="12" t="s">
        <v>152</v>
      </c>
      <c r="F144" s="14">
        <f>11390.17+337.4</f>
        <v>11727.57</v>
      </c>
      <c r="G144" s="14">
        <v>0</v>
      </c>
      <c r="H144" s="14">
        <v>8312.806</v>
      </c>
      <c r="I144" s="14">
        <v>0</v>
      </c>
      <c r="J144" s="16" t="s">
        <v>109</v>
      </c>
    </row>
    <row r="145" spans="1:10" s="19" customFormat="1" ht="28.5" customHeight="1">
      <c r="A145" s="18" t="s">
        <v>137</v>
      </c>
      <c r="B145" s="9" t="s">
        <v>80</v>
      </c>
      <c r="C145" s="12"/>
      <c r="D145" s="12"/>
      <c r="E145" s="12"/>
      <c r="F145" s="11">
        <f>F146+F158</f>
        <v>31172</v>
      </c>
      <c r="G145" s="11">
        <f>G146+G158</f>
        <v>0</v>
      </c>
      <c r="H145" s="11">
        <f>H146+H158</f>
        <v>33000</v>
      </c>
      <c r="I145" s="11">
        <f>I146+I158</f>
        <v>0</v>
      </c>
      <c r="J145" s="16"/>
    </row>
    <row r="146" spans="1:10" s="19" customFormat="1" ht="28.5" customHeight="1">
      <c r="A146" s="43" t="s">
        <v>14</v>
      </c>
      <c r="B146" s="12" t="s">
        <v>80</v>
      </c>
      <c r="C146" s="12" t="s">
        <v>49</v>
      </c>
      <c r="D146" s="12"/>
      <c r="E146" s="12"/>
      <c r="F146" s="13">
        <f>F147+F149+F151+F153+F155</f>
        <v>30000</v>
      </c>
      <c r="G146" s="13">
        <f>G147+G149+G151+G153+G155</f>
        <v>0</v>
      </c>
      <c r="H146" s="13">
        <f>H147+H149+H151+H153+H155</f>
        <v>33000</v>
      </c>
      <c r="I146" s="13">
        <f>I147+I149+I151+I153+I155</f>
        <v>0</v>
      </c>
      <c r="J146" s="7"/>
    </row>
    <row r="147" spans="1:10" ht="28.5" customHeight="1">
      <c r="A147" s="43" t="s">
        <v>30</v>
      </c>
      <c r="B147" s="12" t="s">
        <v>80</v>
      </c>
      <c r="C147" s="12" t="s">
        <v>49</v>
      </c>
      <c r="D147" s="12">
        <v>4400000</v>
      </c>
      <c r="E147" s="12"/>
      <c r="F147" s="14">
        <f>F148</f>
        <v>14000</v>
      </c>
      <c r="G147" s="14">
        <f>G148</f>
        <v>0</v>
      </c>
      <c r="H147" s="14">
        <f>H148</f>
        <v>14000</v>
      </c>
      <c r="I147" s="14">
        <f>I148</f>
        <v>0</v>
      </c>
      <c r="J147" s="7"/>
    </row>
    <row r="148" spans="1:10" ht="28.5" customHeight="1">
      <c r="A148" s="43" t="s">
        <v>171</v>
      </c>
      <c r="B148" s="12" t="s">
        <v>80</v>
      </c>
      <c r="C148" s="12" t="s">
        <v>49</v>
      </c>
      <c r="D148" s="12">
        <v>4400000</v>
      </c>
      <c r="E148" s="12" t="s">
        <v>154</v>
      </c>
      <c r="F148" s="14">
        <v>14000</v>
      </c>
      <c r="G148" s="15">
        <v>0</v>
      </c>
      <c r="H148" s="15">
        <v>14000</v>
      </c>
      <c r="I148" s="15">
        <v>0</v>
      </c>
      <c r="J148" s="7">
        <v>241</v>
      </c>
    </row>
    <row r="149" spans="1:10" s="19" customFormat="1" ht="36.75" customHeight="1">
      <c r="A149" s="43" t="s">
        <v>55</v>
      </c>
      <c r="B149" s="12" t="s">
        <v>80</v>
      </c>
      <c r="C149" s="12" t="s">
        <v>49</v>
      </c>
      <c r="D149" s="12" t="s">
        <v>85</v>
      </c>
      <c r="E149" s="12"/>
      <c r="F149" s="14">
        <f>F150</f>
        <v>4000</v>
      </c>
      <c r="G149" s="14">
        <f>G150</f>
        <v>0</v>
      </c>
      <c r="H149" s="14">
        <f>H150</f>
        <v>5000</v>
      </c>
      <c r="I149" s="14">
        <f>I150</f>
        <v>0</v>
      </c>
      <c r="J149" s="7"/>
    </row>
    <row r="150" spans="1:10" s="19" customFormat="1" ht="28.5" customHeight="1">
      <c r="A150" s="43" t="s">
        <v>171</v>
      </c>
      <c r="B150" s="12" t="s">
        <v>80</v>
      </c>
      <c r="C150" s="12" t="s">
        <v>49</v>
      </c>
      <c r="D150" s="12" t="s">
        <v>85</v>
      </c>
      <c r="E150" s="12" t="s">
        <v>154</v>
      </c>
      <c r="F150" s="14">
        <v>4000</v>
      </c>
      <c r="G150" s="21">
        <v>0</v>
      </c>
      <c r="H150" s="21">
        <v>5000</v>
      </c>
      <c r="I150" s="21">
        <v>0</v>
      </c>
      <c r="J150" s="7">
        <v>241</v>
      </c>
    </row>
    <row r="151" spans="1:10" ht="28.5" customHeight="1">
      <c r="A151" s="43" t="s">
        <v>31</v>
      </c>
      <c r="B151" s="12" t="s">
        <v>80</v>
      </c>
      <c r="C151" s="12" t="s">
        <v>49</v>
      </c>
      <c r="D151" s="12">
        <v>4410000</v>
      </c>
      <c r="E151" s="12"/>
      <c r="F151" s="14">
        <f>F152</f>
        <v>1500</v>
      </c>
      <c r="G151" s="14">
        <f>G152</f>
        <v>0</v>
      </c>
      <c r="H151" s="14">
        <f>H152</f>
        <v>1500</v>
      </c>
      <c r="I151" s="14">
        <f>I152</f>
        <v>0</v>
      </c>
      <c r="J151" s="7"/>
    </row>
    <row r="152" spans="1:10" ht="28.5" customHeight="1">
      <c r="A152" s="43" t="s">
        <v>164</v>
      </c>
      <c r="B152" s="12" t="s">
        <v>80</v>
      </c>
      <c r="C152" s="12" t="s">
        <v>49</v>
      </c>
      <c r="D152" s="12">
        <v>4410000</v>
      </c>
      <c r="E152" s="12" t="s">
        <v>154</v>
      </c>
      <c r="F152" s="14">
        <v>1500</v>
      </c>
      <c r="G152" s="15">
        <v>0</v>
      </c>
      <c r="H152" s="15">
        <v>1500</v>
      </c>
      <c r="I152" s="15">
        <v>0</v>
      </c>
      <c r="J152" s="7">
        <v>241</v>
      </c>
    </row>
    <row r="153" spans="1:10" ht="28.5" customHeight="1">
      <c r="A153" s="43" t="s">
        <v>32</v>
      </c>
      <c r="B153" s="12" t="s">
        <v>80</v>
      </c>
      <c r="C153" s="12" t="s">
        <v>49</v>
      </c>
      <c r="D153" s="12">
        <v>4420000</v>
      </c>
      <c r="E153" s="12"/>
      <c r="F153" s="14">
        <f>F154</f>
        <v>8000</v>
      </c>
      <c r="G153" s="14">
        <f>G154</f>
        <v>0</v>
      </c>
      <c r="H153" s="14">
        <f>H154</f>
        <v>9000</v>
      </c>
      <c r="I153" s="14">
        <f>I154</f>
        <v>0</v>
      </c>
      <c r="J153" s="7"/>
    </row>
    <row r="154" spans="1:10" ht="28.5" customHeight="1">
      <c r="A154" s="43" t="s">
        <v>171</v>
      </c>
      <c r="B154" s="12" t="s">
        <v>80</v>
      </c>
      <c r="C154" s="12" t="s">
        <v>49</v>
      </c>
      <c r="D154" s="12">
        <v>4420000</v>
      </c>
      <c r="E154" s="12" t="s">
        <v>154</v>
      </c>
      <c r="F154" s="14">
        <v>8000</v>
      </c>
      <c r="G154" s="15">
        <v>0</v>
      </c>
      <c r="H154" s="15">
        <v>9000</v>
      </c>
      <c r="I154" s="15">
        <v>0</v>
      </c>
      <c r="J154" s="7">
        <v>241</v>
      </c>
    </row>
    <row r="155" spans="1:10" ht="62.25" customHeight="1">
      <c r="A155" s="43" t="s">
        <v>199</v>
      </c>
      <c r="B155" s="12" t="s">
        <v>80</v>
      </c>
      <c r="C155" s="12" t="s">
        <v>49</v>
      </c>
      <c r="D155" s="12" t="s">
        <v>198</v>
      </c>
      <c r="E155" s="12"/>
      <c r="F155" s="14">
        <f>SUM(F156:F157)</f>
        <v>2500</v>
      </c>
      <c r="G155" s="14">
        <f>SUM(G156:G157)</f>
        <v>0</v>
      </c>
      <c r="H155" s="14">
        <f>SUM(H156:H157)</f>
        <v>3500</v>
      </c>
      <c r="I155" s="14">
        <f>SUM(I156:I157)</f>
        <v>0</v>
      </c>
      <c r="J155" s="7"/>
    </row>
    <row r="156" spans="1:10" ht="36" customHeight="1">
      <c r="A156" s="43" t="s">
        <v>194</v>
      </c>
      <c r="B156" s="12" t="s">
        <v>80</v>
      </c>
      <c r="C156" s="12" t="s">
        <v>49</v>
      </c>
      <c r="D156" s="12" t="s">
        <v>198</v>
      </c>
      <c r="E156" s="12" t="s">
        <v>156</v>
      </c>
      <c r="F156" s="14">
        <v>2400</v>
      </c>
      <c r="G156" s="15">
        <v>0</v>
      </c>
      <c r="H156" s="15">
        <v>3400</v>
      </c>
      <c r="I156" s="15">
        <v>0</v>
      </c>
      <c r="J156" s="7"/>
    </row>
    <row r="157" spans="1:10" ht="44.25" customHeight="1">
      <c r="A157" s="43" t="s">
        <v>197</v>
      </c>
      <c r="B157" s="12" t="s">
        <v>80</v>
      </c>
      <c r="C157" s="12" t="s">
        <v>49</v>
      </c>
      <c r="D157" s="12" t="s">
        <v>198</v>
      </c>
      <c r="E157" s="12" t="s">
        <v>152</v>
      </c>
      <c r="F157" s="14">
        <v>100</v>
      </c>
      <c r="G157" s="15">
        <v>0</v>
      </c>
      <c r="H157" s="15">
        <v>100</v>
      </c>
      <c r="I157" s="15">
        <v>0</v>
      </c>
      <c r="J157" s="7"/>
    </row>
    <row r="158" spans="1:10" ht="28.5" customHeight="1">
      <c r="A158" s="43" t="s">
        <v>59</v>
      </c>
      <c r="B158" s="12" t="s">
        <v>80</v>
      </c>
      <c r="C158" s="12" t="s">
        <v>50</v>
      </c>
      <c r="D158" s="12"/>
      <c r="E158" s="12"/>
      <c r="F158" s="13">
        <f>F159+F161</f>
        <v>1172</v>
      </c>
      <c r="G158" s="13">
        <f>G159+G161</f>
        <v>0</v>
      </c>
      <c r="H158" s="13">
        <f>H159+H161</f>
        <v>0</v>
      </c>
      <c r="I158" s="13">
        <f>I159+I161</f>
        <v>0</v>
      </c>
      <c r="J158" s="7"/>
    </row>
    <row r="159" spans="1:10" ht="51" customHeight="1">
      <c r="A159" s="45" t="s">
        <v>87</v>
      </c>
      <c r="B159" s="12" t="s">
        <v>80</v>
      </c>
      <c r="C159" s="12" t="s">
        <v>50</v>
      </c>
      <c r="D159" s="12">
        <v>7950700</v>
      </c>
      <c r="E159" s="12"/>
      <c r="F159" s="14">
        <f>F160</f>
        <v>0</v>
      </c>
      <c r="G159" s="14">
        <f>G160</f>
        <v>0</v>
      </c>
      <c r="H159" s="14">
        <f>H160</f>
        <v>0</v>
      </c>
      <c r="I159" s="14">
        <f>I160</f>
        <v>0</v>
      </c>
      <c r="J159" s="7"/>
    </row>
    <row r="160" spans="1:10" ht="78.75" customHeight="1">
      <c r="A160" s="43" t="s">
        <v>96</v>
      </c>
      <c r="B160" s="12" t="s">
        <v>80</v>
      </c>
      <c r="C160" s="12" t="s">
        <v>50</v>
      </c>
      <c r="D160" s="12">
        <v>7950700</v>
      </c>
      <c r="E160" s="12" t="s">
        <v>95</v>
      </c>
      <c r="F160" s="14">
        <v>0</v>
      </c>
      <c r="G160" s="14">
        <v>0</v>
      </c>
      <c r="H160" s="14"/>
      <c r="I160" s="14"/>
      <c r="J160" s="7">
        <v>241</v>
      </c>
    </row>
    <row r="161" spans="1:10" ht="85.5" customHeight="1">
      <c r="A161" s="45" t="s">
        <v>185</v>
      </c>
      <c r="B161" s="12" t="s">
        <v>80</v>
      </c>
      <c r="C161" s="12" t="s">
        <v>50</v>
      </c>
      <c r="D161" s="12">
        <v>7950800</v>
      </c>
      <c r="E161" s="12"/>
      <c r="F161" s="14">
        <f>F162</f>
        <v>1172</v>
      </c>
      <c r="G161" s="14">
        <f>G162</f>
        <v>0</v>
      </c>
      <c r="H161" s="14">
        <f>H162</f>
        <v>0</v>
      </c>
      <c r="I161" s="14">
        <f>I162</f>
        <v>0</v>
      </c>
      <c r="J161" s="7"/>
    </row>
    <row r="162" spans="1:10" ht="28.5" customHeight="1">
      <c r="A162" s="43" t="s">
        <v>171</v>
      </c>
      <c r="B162" s="12" t="s">
        <v>80</v>
      </c>
      <c r="C162" s="12" t="s">
        <v>50</v>
      </c>
      <c r="D162" s="12">
        <v>7950800</v>
      </c>
      <c r="E162" s="12" t="s">
        <v>154</v>
      </c>
      <c r="F162" s="14">
        <v>1172</v>
      </c>
      <c r="G162" s="14">
        <v>0</v>
      </c>
      <c r="H162" s="14">
        <v>0</v>
      </c>
      <c r="I162" s="14">
        <v>0</v>
      </c>
      <c r="J162" s="7">
        <v>241</v>
      </c>
    </row>
    <row r="163" spans="1:10" s="19" customFormat="1" ht="28.5" customHeight="1">
      <c r="A163" s="18" t="s">
        <v>138</v>
      </c>
      <c r="B163" s="9" t="s">
        <v>51</v>
      </c>
      <c r="C163" s="12"/>
      <c r="D163" s="12"/>
      <c r="E163" s="12"/>
      <c r="F163" s="11">
        <f>F164+F167+F170+F173</f>
        <v>6598.8904999999995</v>
      </c>
      <c r="G163" s="11">
        <f>G164+G167+G170+G173</f>
        <v>0</v>
      </c>
      <c r="H163" s="11">
        <f>H164+H167+H170+H173</f>
        <v>4856</v>
      </c>
      <c r="I163" s="11">
        <f>I164+I167+I170+I173</f>
        <v>0</v>
      </c>
      <c r="J163" s="7"/>
    </row>
    <row r="164" spans="1:10" s="19" customFormat="1" ht="28.5" customHeight="1">
      <c r="A164" s="43" t="s">
        <v>16</v>
      </c>
      <c r="B164" s="12">
        <v>10</v>
      </c>
      <c r="C164" s="12" t="s">
        <v>49</v>
      </c>
      <c r="D164" s="12"/>
      <c r="E164" s="12"/>
      <c r="F164" s="13">
        <f>F165</f>
        <v>3000</v>
      </c>
      <c r="G164" s="13">
        <f aca="true" t="shared" si="9" ref="G164:I165">G165</f>
        <v>0</v>
      </c>
      <c r="H164" s="13">
        <f t="shared" si="9"/>
        <v>4500</v>
      </c>
      <c r="I164" s="13">
        <f t="shared" si="9"/>
        <v>0</v>
      </c>
      <c r="J164" s="7"/>
    </row>
    <row r="165" spans="1:10" s="19" customFormat="1" ht="28.5" customHeight="1">
      <c r="A165" s="43" t="s">
        <v>41</v>
      </c>
      <c r="B165" s="12">
        <v>10</v>
      </c>
      <c r="C165" s="12" t="s">
        <v>49</v>
      </c>
      <c r="D165" s="12">
        <v>4900000</v>
      </c>
      <c r="E165" s="12"/>
      <c r="F165" s="14">
        <f>F166</f>
        <v>3000</v>
      </c>
      <c r="G165" s="14">
        <f t="shared" si="9"/>
        <v>0</v>
      </c>
      <c r="H165" s="14">
        <f t="shared" si="9"/>
        <v>4500</v>
      </c>
      <c r="I165" s="14">
        <f t="shared" si="9"/>
        <v>0</v>
      </c>
      <c r="J165" s="7"/>
    </row>
    <row r="166" spans="1:10" s="19" customFormat="1" ht="28.5" customHeight="1">
      <c r="A166" s="43" t="s">
        <v>166</v>
      </c>
      <c r="B166" s="12">
        <v>10</v>
      </c>
      <c r="C166" s="12" t="s">
        <v>49</v>
      </c>
      <c r="D166" s="12">
        <v>4900000</v>
      </c>
      <c r="E166" s="12" t="s">
        <v>157</v>
      </c>
      <c r="F166" s="14">
        <v>3000</v>
      </c>
      <c r="G166" s="15">
        <v>0</v>
      </c>
      <c r="H166" s="15">
        <v>4500</v>
      </c>
      <c r="I166" s="15">
        <v>0</v>
      </c>
      <c r="J166" s="7" t="s">
        <v>112</v>
      </c>
    </row>
    <row r="167" spans="1:10" s="19" customFormat="1" ht="28.5" customHeight="1">
      <c r="A167" s="43" t="s">
        <v>17</v>
      </c>
      <c r="B167" s="12">
        <v>10</v>
      </c>
      <c r="C167" s="12" t="s">
        <v>52</v>
      </c>
      <c r="D167" s="12"/>
      <c r="E167" s="12"/>
      <c r="F167" s="13">
        <f>F168</f>
        <v>1391.8905</v>
      </c>
      <c r="G167" s="13">
        <f aca="true" t="shared" si="10" ref="G167:I168">G168</f>
        <v>0</v>
      </c>
      <c r="H167" s="13">
        <f t="shared" si="10"/>
        <v>0</v>
      </c>
      <c r="I167" s="13">
        <f t="shared" si="10"/>
        <v>0</v>
      </c>
      <c r="J167" s="7"/>
    </row>
    <row r="168" spans="1:10" s="19" customFormat="1" ht="39.75" customHeight="1">
      <c r="A168" s="45" t="s">
        <v>186</v>
      </c>
      <c r="B168" s="12">
        <v>10</v>
      </c>
      <c r="C168" s="12" t="s">
        <v>52</v>
      </c>
      <c r="D168" s="12">
        <v>7951300</v>
      </c>
      <c r="E168" s="12"/>
      <c r="F168" s="14">
        <f>F169</f>
        <v>1391.8905</v>
      </c>
      <c r="G168" s="14">
        <f t="shared" si="10"/>
        <v>0</v>
      </c>
      <c r="H168" s="14">
        <f t="shared" si="10"/>
        <v>0</v>
      </c>
      <c r="I168" s="14">
        <f t="shared" si="10"/>
        <v>0</v>
      </c>
      <c r="J168" s="7"/>
    </row>
    <row r="169" spans="1:10" s="19" customFormat="1" ht="60" customHeight="1">
      <c r="A169" s="43" t="s">
        <v>100</v>
      </c>
      <c r="B169" s="12">
        <v>10</v>
      </c>
      <c r="C169" s="12" t="s">
        <v>52</v>
      </c>
      <c r="D169" s="12">
        <v>7951300</v>
      </c>
      <c r="E169" s="12" t="s">
        <v>157</v>
      </c>
      <c r="F169" s="14">
        <v>1391.8905</v>
      </c>
      <c r="G169" s="21">
        <v>0</v>
      </c>
      <c r="H169" s="21">
        <v>0</v>
      </c>
      <c r="I169" s="21">
        <v>0</v>
      </c>
      <c r="J169" s="16" t="s">
        <v>102</v>
      </c>
    </row>
    <row r="170" spans="1:10" ht="28.5" customHeight="1">
      <c r="A170" s="43" t="s">
        <v>124</v>
      </c>
      <c r="B170" s="12" t="s">
        <v>51</v>
      </c>
      <c r="C170" s="12" t="s">
        <v>50</v>
      </c>
      <c r="D170" s="12"/>
      <c r="E170" s="12"/>
      <c r="F170" s="13">
        <f>F171</f>
        <v>80</v>
      </c>
      <c r="G170" s="13">
        <f aca="true" t="shared" si="11" ref="G170:I171">G171</f>
        <v>0</v>
      </c>
      <c r="H170" s="13">
        <f t="shared" si="11"/>
        <v>85</v>
      </c>
      <c r="I170" s="13">
        <f t="shared" si="11"/>
        <v>0</v>
      </c>
      <c r="J170" s="7"/>
    </row>
    <row r="171" spans="1:10" ht="34.5" customHeight="1">
      <c r="A171" s="43" t="s">
        <v>40</v>
      </c>
      <c r="B171" s="12" t="s">
        <v>51</v>
      </c>
      <c r="C171" s="12" t="s">
        <v>50</v>
      </c>
      <c r="D171" s="12" t="s">
        <v>123</v>
      </c>
      <c r="E171" s="12"/>
      <c r="F171" s="14">
        <f>F172</f>
        <v>80</v>
      </c>
      <c r="G171" s="14">
        <f t="shared" si="11"/>
        <v>0</v>
      </c>
      <c r="H171" s="14">
        <f t="shared" si="11"/>
        <v>85</v>
      </c>
      <c r="I171" s="14">
        <f t="shared" si="11"/>
        <v>0</v>
      </c>
      <c r="J171" s="7"/>
    </row>
    <row r="172" spans="1:10" ht="38.25" customHeight="1">
      <c r="A172" s="43" t="s">
        <v>167</v>
      </c>
      <c r="B172" s="12" t="s">
        <v>51</v>
      </c>
      <c r="C172" s="12" t="s">
        <v>50</v>
      </c>
      <c r="D172" s="12" t="s">
        <v>123</v>
      </c>
      <c r="E172" s="12" t="s">
        <v>158</v>
      </c>
      <c r="F172" s="14">
        <v>80</v>
      </c>
      <c r="G172" s="14">
        <v>0</v>
      </c>
      <c r="H172" s="14">
        <v>85</v>
      </c>
      <c r="I172" s="13">
        <v>0</v>
      </c>
      <c r="J172" s="7" t="s">
        <v>112</v>
      </c>
    </row>
    <row r="173" spans="1:10" s="19" customFormat="1" ht="38.25" customHeight="1">
      <c r="A173" s="43" t="s">
        <v>18</v>
      </c>
      <c r="B173" s="12">
        <v>10</v>
      </c>
      <c r="C173" s="12" t="s">
        <v>73</v>
      </c>
      <c r="D173" s="12"/>
      <c r="E173" s="12"/>
      <c r="F173" s="13">
        <f>F174+F176+F178</f>
        <v>2127</v>
      </c>
      <c r="G173" s="13">
        <f>G174+G176+G178</f>
        <v>0</v>
      </c>
      <c r="H173" s="13">
        <f>H174+H176+H178</f>
        <v>271</v>
      </c>
      <c r="I173" s="13">
        <f>I174+I176+I178</f>
        <v>0</v>
      </c>
      <c r="J173" s="7"/>
    </row>
    <row r="174" spans="1:10" s="19" customFormat="1" ht="39" customHeight="1">
      <c r="A174" s="43" t="s">
        <v>40</v>
      </c>
      <c r="B174" s="12">
        <v>10</v>
      </c>
      <c r="C174" s="12" t="s">
        <v>73</v>
      </c>
      <c r="D174" s="12">
        <v>5140000</v>
      </c>
      <c r="E174" s="12"/>
      <c r="F174" s="14">
        <f>F175</f>
        <v>601</v>
      </c>
      <c r="G174" s="14">
        <f>G175</f>
        <v>0</v>
      </c>
      <c r="H174" s="14">
        <f>H175</f>
        <v>200</v>
      </c>
      <c r="I174" s="14">
        <f>I175</f>
        <v>0</v>
      </c>
      <c r="J174" s="7"/>
    </row>
    <row r="175" spans="1:10" s="19" customFormat="1" ht="46.5" customHeight="1">
      <c r="A175" s="43" t="s">
        <v>162</v>
      </c>
      <c r="B175" s="12">
        <v>10</v>
      </c>
      <c r="C175" s="12" t="s">
        <v>73</v>
      </c>
      <c r="D175" s="12">
        <v>5140000</v>
      </c>
      <c r="E175" s="12" t="s">
        <v>152</v>
      </c>
      <c r="F175" s="14">
        <v>601</v>
      </c>
      <c r="G175" s="14">
        <v>0</v>
      </c>
      <c r="H175" s="14">
        <v>200</v>
      </c>
      <c r="I175" s="14">
        <v>0</v>
      </c>
      <c r="J175" s="16" t="s">
        <v>92</v>
      </c>
    </row>
    <row r="176" spans="1:10" ht="45.75" customHeight="1">
      <c r="A176" s="45" t="s">
        <v>187</v>
      </c>
      <c r="B176" s="12">
        <v>10</v>
      </c>
      <c r="C176" s="12" t="s">
        <v>73</v>
      </c>
      <c r="D176" s="12">
        <v>7951600</v>
      </c>
      <c r="E176" s="12"/>
      <c r="F176" s="14">
        <f>F177</f>
        <v>1455</v>
      </c>
      <c r="G176" s="14">
        <f>G177</f>
        <v>0</v>
      </c>
      <c r="H176" s="14">
        <f>H177</f>
        <v>0</v>
      </c>
      <c r="I176" s="14">
        <f>I177</f>
        <v>0</v>
      </c>
      <c r="J176" s="7"/>
    </row>
    <row r="177" spans="1:10" ht="50.25" customHeight="1">
      <c r="A177" s="43" t="s">
        <v>162</v>
      </c>
      <c r="B177" s="12">
        <v>10</v>
      </c>
      <c r="C177" s="12" t="s">
        <v>73</v>
      </c>
      <c r="D177" s="12">
        <v>7951600</v>
      </c>
      <c r="E177" s="12" t="s">
        <v>152</v>
      </c>
      <c r="F177" s="14">
        <v>1455</v>
      </c>
      <c r="G177" s="15">
        <v>0</v>
      </c>
      <c r="H177" s="15">
        <v>0</v>
      </c>
      <c r="I177" s="15">
        <v>0</v>
      </c>
      <c r="J177" s="16" t="s">
        <v>92</v>
      </c>
    </row>
    <row r="178" spans="1:10" ht="48.75" customHeight="1">
      <c r="A178" s="43" t="s">
        <v>201</v>
      </c>
      <c r="B178" s="12" t="s">
        <v>51</v>
      </c>
      <c r="C178" s="12" t="s">
        <v>73</v>
      </c>
      <c r="D178" s="12" t="s">
        <v>200</v>
      </c>
      <c r="E178" s="12"/>
      <c r="F178" s="14">
        <f>F179</f>
        <v>71</v>
      </c>
      <c r="G178" s="14">
        <f>G179</f>
        <v>0</v>
      </c>
      <c r="H178" s="14">
        <f>H179</f>
        <v>71</v>
      </c>
      <c r="I178" s="14">
        <f>I179</f>
        <v>0</v>
      </c>
      <c r="J178" s="16"/>
    </row>
    <row r="179" spans="1:10" ht="52.5" customHeight="1">
      <c r="A179" s="43" t="s">
        <v>162</v>
      </c>
      <c r="B179" s="12" t="s">
        <v>51</v>
      </c>
      <c r="C179" s="12" t="s">
        <v>73</v>
      </c>
      <c r="D179" s="12" t="s">
        <v>200</v>
      </c>
      <c r="E179" s="12" t="s">
        <v>152</v>
      </c>
      <c r="F179" s="14">
        <v>71</v>
      </c>
      <c r="G179" s="15">
        <v>0</v>
      </c>
      <c r="H179" s="15">
        <v>71</v>
      </c>
      <c r="I179" s="15">
        <v>0</v>
      </c>
      <c r="J179" s="16"/>
    </row>
    <row r="180" spans="1:10" s="19" customFormat="1" ht="28.5" customHeight="1">
      <c r="A180" s="18" t="s">
        <v>139</v>
      </c>
      <c r="B180" s="9" t="s">
        <v>140</v>
      </c>
      <c r="C180" s="12"/>
      <c r="D180" s="12"/>
      <c r="E180" s="12"/>
      <c r="F180" s="11">
        <f>F181+F186</f>
        <v>22265</v>
      </c>
      <c r="G180" s="11">
        <f>G181+G186</f>
        <v>0</v>
      </c>
      <c r="H180" s="11">
        <f>H181+H186</f>
        <v>32140</v>
      </c>
      <c r="I180" s="11">
        <f>I181+I186</f>
        <v>0</v>
      </c>
      <c r="J180" s="16"/>
    </row>
    <row r="181" spans="1:10" s="19" customFormat="1" ht="28.5" customHeight="1">
      <c r="A181" s="43" t="s">
        <v>65</v>
      </c>
      <c r="B181" s="12">
        <v>11</v>
      </c>
      <c r="C181" s="12" t="s">
        <v>49</v>
      </c>
      <c r="D181" s="12"/>
      <c r="E181" s="12"/>
      <c r="F181" s="13">
        <f>F184+F182</f>
        <v>20265</v>
      </c>
      <c r="G181" s="13">
        <f>G184+G182</f>
        <v>0</v>
      </c>
      <c r="H181" s="13">
        <f>H184+H182</f>
        <v>30140</v>
      </c>
      <c r="I181" s="13">
        <f>I184+I182</f>
        <v>0</v>
      </c>
      <c r="J181" s="7"/>
    </row>
    <row r="182" spans="1:10" ht="28.5" customHeight="1">
      <c r="A182" s="43" t="s">
        <v>47</v>
      </c>
      <c r="B182" s="12">
        <v>11</v>
      </c>
      <c r="C182" s="12" t="s">
        <v>49</v>
      </c>
      <c r="D182" s="12">
        <v>4820000</v>
      </c>
      <c r="E182" s="12"/>
      <c r="F182" s="14">
        <f>F183</f>
        <v>17000</v>
      </c>
      <c r="G182" s="14">
        <f>G183</f>
        <v>0</v>
      </c>
      <c r="H182" s="14">
        <f>H183</f>
        <v>22000</v>
      </c>
      <c r="I182" s="14">
        <f>I183</f>
        <v>0</v>
      </c>
      <c r="J182" s="7"/>
    </row>
    <row r="183" spans="1:10" ht="28.5" customHeight="1">
      <c r="A183" s="43" t="s">
        <v>168</v>
      </c>
      <c r="B183" s="12">
        <v>11</v>
      </c>
      <c r="C183" s="12" t="s">
        <v>49</v>
      </c>
      <c r="D183" s="12">
        <v>4820000</v>
      </c>
      <c r="E183" s="12" t="s">
        <v>159</v>
      </c>
      <c r="F183" s="14">
        <v>17000</v>
      </c>
      <c r="G183" s="14">
        <v>0</v>
      </c>
      <c r="H183" s="14">
        <v>22000</v>
      </c>
      <c r="I183" s="14">
        <v>0</v>
      </c>
      <c r="J183" s="17">
        <v>241</v>
      </c>
    </row>
    <row r="184" spans="1:10" s="19" customFormat="1" ht="49.5" customHeight="1">
      <c r="A184" s="43" t="s">
        <v>188</v>
      </c>
      <c r="B184" s="12">
        <v>11</v>
      </c>
      <c r="C184" s="12" t="s">
        <v>49</v>
      </c>
      <c r="D184" s="12">
        <v>7950900</v>
      </c>
      <c r="E184" s="12"/>
      <c r="F184" s="14">
        <f>F185</f>
        <v>3265</v>
      </c>
      <c r="G184" s="14">
        <f>G185</f>
        <v>0</v>
      </c>
      <c r="H184" s="14">
        <f>H185</f>
        <v>8140</v>
      </c>
      <c r="I184" s="14">
        <f>I185</f>
        <v>0</v>
      </c>
      <c r="J184" s="7"/>
    </row>
    <row r="185" spans="1:10" s="19" customFormat="1" ht="45.75" customHeight="1">
      <c r="A185" s="43" t="s">
        <v>162</v>
      </c>
      <c r="B185" s="12">
        <v>11</v>
      </c>
      <c r="C185" s="12" t="s">
        <v>49</v>
      </c>
      <c r="D185" s="12">
        <v>7950900</v>
      </c>
      <c r="E185" s="12" t="s">
        <v>152</v>
      </c>
      <c r="F185" s="14">
        <v>3265</v>
      </c>
      <c r="G185" s="14">
        <v>0</v>
      </c>
      <c r="H185" s="14">
        <v>8140</v>
      </c>
      <c r="I185" s="14">
        <v>0</v>
      </c>
      <c r="J185" s="16" t="s">
        <v>92</v>
      </c>
    </row>
    <row r="186" spans="1:10" ht="48.75" customHeight="1">
      <c r="A186" s="43" t="s">
        <v>24</v>
      </c>
      <c r="B186" s="12">
        <v>11</v>
      </c>
      <c r="C186" s="12" t="s">
        <v>45</v>
      </c>
      <c r="D186" s="20"/>
      <c r="E186" s="12"/>
      <c r="F186" s="13">
        <f>F187</f>
        <v>2000</v>
      </c>
      <c r="G186" s="13">
        <f>G187</f>
        <v>0</v>
      </c>
      <c r="H186" s="13">
        <f>H187</f>
        <v>2000</v>
      </c>
      <c r="I186" s="13">
        <f>I187</f>
        <v>0</v>
      </c>
      <c r="J186" s="7"/>
    </row>
    <row r="187" spans="1:10" ht="48.75" customHeight="1">
      <c r="A187" s="43" t="s">
        <v>188</v>
      </c>
      <c r="B187" s="12">
        <v>11</v>
      </c>
      <c r="C187" s="12" t="s">
        <v>45</v>
      </c>
      <c r="D187" s="12" t="s">
        <v>192</v>
      </c>
      <c r="E187" s="12"/>
      <c r="F187" s="14">
        <f>SUM(F188:F190)</f>
        <v>2000</v>
      </c>
      <c r="G187" s="14">
        <f>SUM(G188:G190)</f>
        <v>0</v>
      </c>
      <c r="H187" s="14">
        <f>SUM(H188:H190)</f>
        <v>2000</v>
      </c>
      <c r="I187" s="14">
        <f>SUM(I188:I190)</f>
        <v>0</v>
      </c>
      <c r="J187" s="7"/>
    </row>
    <row r="188" spans="1:10" ht="45.75" customHeight="1">
      <c r="A188" s="43" t="s">
        <v>161</v>
      </c>
      <c r="B188" s="12">
        <v>11</v>
      </c>
      <c r="C188" s="12" t="s">
        <v>45</v>
      </c>
      <c r="D188" s="12" t="s">
        <v>192</v>
      </c>
      <c r="E188" s="12" t="s">
        <v>156</v>
      </c>
      <c r="F188" s="14">
        <v>1870.6</v>
      </c>
      <c r="G188" s="15">
        <v>0</v>
      </c>
      <c r="H188" s="15">
        <v>1871</v>
      </c>
      <c r="I188" s="15">
        <v>0</v>
      </c>
      <c r="J188" s="7" t="s">
        <v>90</v>
      </c>
    </row>
    <row r="189" spans="1:10" ht="43.5" customHeight="1">
      <c r="A189" s="43" t="s">
        <v>162</v>
      </c>
      <c r="B189" s="12">
        <v>11</v>
      </c>
      <c r="C189" s="12" t="s">
        <v>45</v>
      </c>
      <c r="D189" s="12" t="s">
        <v>192</v>
      </c>
      <c r="E189" s="12" t="s">
        <v>152</v>
      </c>
      <c r="F189" s="14">
        <v>95</v>
      </c>
      <c r="G189" s="15">
        <v>0</v>
      </c>
      <c r="H189" s="15">
        <v>95</v>
      </c>
      <c r="I189" s="15">
        <v>0</v>
      </c>
      <c r="J189" s="16" t="s">
        <v>92</v>
      </c>
    </row>
    <row r="190" spans="1:10" ht="28.5" customHeight="1">
      <c r="A190" s="43" t="s">
        <v>163</v>
      </c>
      <c r="B190" s="12">
        <v>11</v>
      </c>
      <c r="C190" s="12" t="s">
        <v>45</v>
      </c>
      <c r="D190" s="12" t="s">
        <v>192</v>
      </c>
      <c r="E190" s="12" t="s">
        <v>153</v>
      </c>
      <c r="F190" s="14">
        <v>34.4</v>
      </c>
      <c r="G190" s="15">
        <v>0</v>
      </c>
      <c r="H190" s="15">
        <v>34</v>
      </c>
      <c r="I190" s="15">
        <v>0</v>
      </c>
      <c r="J190" s="7" t="s">
        <v>113</v>
      </c>
    </row>
    <row r="191" spans="1:10" ht="41.25" customHeight="1">
      <c r="A191" s="18" t="s">
        <v>141</v>
      </c>
      <c r="B191" s="9" t="s">
        <v>101</v>
      </c>
      <c r="C191" s="12"/>
      <c r="D191" s="12"/>
      <c r="E191" s="12"/>
      <c r="F191" s="11">
        <f>F192</f>
        <v>4000</v>
      </c>
      <c r="G191" s="11">
        <f aca="true" t="shared" si="12" ref="G191:I193">G192</f>
        <v>0</v>
      </c>
      <c r="H191" s="11">
        <f t="shared" si="12"/>
        <v>4000</v>
      </c>
      <c r="I191" s="11">
        <f t="shared" si="12"/>
        <v>0</v>
      </c>
      <c r="J191" s="7"/>
    </row>
    <row r="192" spans="1:10" ht="28.5" customHeight="1">
      <c r="A192" s="43" t="s">
        <v>60</v>
      </c>
      <c r="B192" s="12">
        <v>13</v>
      </c>
      <c r="C192" s="12" t="s">
        <v>49</v>
      </c>
      <c r="D192" s="12"/>
      <c r="E192" s="12"/>
      <c r="F192" s="13">
        <f>F193</f>
        <v>4000</v>
      </c>
      <c r="G192" s="13">
        <f t="shared" si="12"/>
        <v>0</v>
      </c>
      <c r="H192" s="13">
        <f t="shared" si="12"/>
        <v>4000</v>
      </c>
      <c r="I192" s="13">
        <f t="shared" si="12"/>
        <v>0</v>
      </c>
      <c r="J192" s="7"/>
    </row>
    <row r="193" spans="1:10" ht="62.25" customHeight="1">
      <c r="A193" s="41" t="s">
        <v>170</v>
      </c>
      <c r="B193" s="12">
        <v>13</v>
      </c>
      <c r="C193" s="12" t="s">
        <v>49</v>
      </c>
      <c r="D193" s="12" t="s">
        <v>169</v>
      </c>
      <c r="E193" s="12"/>
      <c r="F193" s="14">
        <f>F194</f>
        <v>4000</v>
      </c>
      <c r="G193" s="14">
        <f t="shared" si="12"/>
        <v>0</v>
      </c>
      <c r="H193" s="14">
        <f t="shared" si="12"/>
        <v>4000</v>
      </c>
      <c r="I193" s="14">
        <f t="shared" si="12"/>
        <v>0</v>
      </c>
      <c r="J193" s="7"/>
    </row>
    <row r="194" spans="1:10" ht="19.5" customHeight="1">
      <c r="A194" s="43" t="s">
        <v>34</v>
      </c>
      <c r="B194" s="12">
        <v>13</v>
      </c>
      <c r="C194" s="12" t="s">
        <v>49</v>
      </c>
      <c r="D194" s="12" t="s">
        <v>169</v>
      </c>
      <c r="E194" s="12" t="s">
        <v>119</v>
      </c>
      <c r="F194" s="14">
        <v>4000</v>
      </c>
      <c r="G194" s="15">
        <v>0</v>
      </c>
      <c r="H194" s="15">
        <v>4000</v>
      </c>
      <c r="I194" s="15">
        <v>0</v>
      </c>
      <c r="J194" s="7" t="s">
        <v>120</v>
      </c>
    </row>
    <row r="195" spans="1:10" ht="66.75" customHeight="1">
      <c r="A195" s="18" t="s">
        <v>143</v>
      </c>
      <c r="B195" s="9" t="s">
        <v>142</v>
      </c>
      <c r="C195" s="12"/>
      <c r="D195" s="12"/>
      <c r="E195" s="12"/>
      <c r="F195" s="11">
        <f>F196+F201</f>
        <v>27217.89933</v>
      </c>
      <c r="G195" s="11">
        <f>G196+G201</f>
        <v>0</v>
      </c>
      <c r="H195" s="11">
        <f>H196+H201</f>
        <v>27217.89933</v>
      </c>
      <c r="I195" s="11">
        <f>I196+I201</f>
        <v>0</v>
      </c>
      <c r="J195" s="7"/>
    </row>
    <row r="196" spans="1:10" ht="48.75" customHeight="1">
      <c r="A196" s="43" t="s">
        <v>62</v>
      </c>
      <c r="B196" s="12">
        <v>14</v>
      </c>
      <c r="C196" s="12" t="s">
        <v>49</v>
      </c>
      <c r="D196" s="12"/>
      <c r="E196" s="12"/>
      <c r="F196" s="13">
        <f>F197+F199</f>
        <v>25000</v>
      </c>
      <c r="G196" s="13">
        <f>G197+G199</f>
        <v>0</v>
      </c>
      <c r="H196" s="13">
        <f>H197+H199</f>
        <v>25000</v>
      </c>
      <c r="I196" s="13">
        <f>I197+I199</f>
        <v>0</v>
      </c>
      <c r="J196" s="7"/>
    </row>
    <row r="197" spans="1:10" ht="68.25" customHeight="1">
      <c r="A197" s="41" t="s">
        <v>170</v>
      </c>
      <c r="B197" s="12">
        <v>14</v>
      </c>
      <c r="C197" s="12" t="s">
        <v>49</v>
      </c>
      <c r="D197" s="12" t="s">
        <v>169</v>
      </c>
      <c r="E197" s="12"/>
      <c r="F197" s="14">
        <f>F198</f>
        <v>25000</v>
      </c>
      <c r="G197" s="14">
        <f>G198</f>
        <v>0</v>
      </c>
      <c r="H197" s="14">
        <f>H198</f>
        <v>25000</v>
      </c>
      <c r="I197" s="14">
        <f>I198</f>
        <v>0</v>
      </c>
      <c r="J197" s="7"/>
    </row>
    <row r="198" spans="1:10" ht="28.5" customHeight="1">
      <c r="A198" s="43" t="s">
        <v>88</v>
      </c>
      <c r="B198" s="12">
        <v>14</v>
      </c>
      <c r="C198" s="12" t="s">
        <v>49</v>
      </c>
      <c r="D198" s="12" t="s">
        <v>169</v>
      </c>
      <c r="E198" s="12" t="s">
        <v>160</v>
      </c>
      <c r="F198" s="14">
        <v>25000</v>
      </c>
      <c r="G198" s="15">
        <v>0</v>
      </c>
      <c r="H198" s="15">
        <v>25000</v>
      </c>
      <c r="I198" s="15">
        <v>0</v>
      </c>
      <c r="J198" s="7">
        <v>251</v>
      </c>
    </row>
    <row r="199" spans="1:10" ht="38.25" customHeight="1">
      <c r="A199" s="43" t="s">
        <v>63</v>
      </c>
      <c r="B199" s="12">
        <v>14</v>
      </c>
      <c r="C199" s="12" t="s">
        <v>49</v>
      </c>
      <c r="D199" s="12">
        <v>5210900</v>
      </c>
      <c r="E199" s="12"/>
      <c r="F199" s="15">
        <f>F200</f>
        <v>0</v>
      </c>
      <c r="G199" s="15">
        <f>G200</f>
        <v>0</v>
      </c>
      <c r="H199" s="15">
        <f>H200</f>
        <v>0</v>
      </c>
      <c r="I199" s="15">
        <f>I200</f>
        <v>0</v>
      </c>
      <c r="J199" s="7"/>
    </row>
    <row r="200" spans="1:10" ht="40.5" customHeight="1">
      <c r="A200" s="43" t="s">
        <v>122</v>
      </c>
      <c r="B200" s="12">
        <v>14</v>
      </c>
      <c r="C200" s="12" t="s">
        <v>49</v>
      </c>
      <c r="D200" s="12">
        <v>5210900</v>
      </c>
      <c r="E200" s="12" t="s">
        <v>121</v>
      </c>
      <c r="F200" s="15">
        <v>0</v>
      </c>
      <c r="G200" s="15">
        <v>0</v>
      </c>
      <c r="H200" s="15"/>
      <c r="I200" s="15"/>
      <c r="J200" s="7">
        <v>251</v>
      </c>
    </row>
    <row r="201" spans="1:10" ht="28.5" customHeight="1">
      <c r="A201" s="43" t="s">
        <v>172</v>
      </c>
      <c r="B201" s="35">
        <v>14</v>
      </c>
      <c r="C201" s="35" t="s">
        <v>76</v>
      </c>
      <c r="D201" s="35"/>
      <c r="E201" s="35"/>
      <c r="F201" s="32">
        <f aca="true" t="shared" si="13" ref="F201:I202">F202</f>
        <v>2217.89933</v>
      </c>
      <c r="G201" s="32">
        <f t="shared" si="13"/>
        <v>0</v>
      </c>
      <c r="H201" s="32">
        <f t="shared" si="13"/>
        <v>2217.89933</v>
      </c>
      <c r="I201" s="32">
        <f t="shared" si="13"/>
        <v>0</v>
      </c>
      <c r="J201" s="7"/>
    </row>
    <row r="202" spans="1:10" ht="66" customHeight="1">
      <c r="A202" s="43" t="s">
        <v>170</v>
      </c>
      <c r="B202" s="35">
        <v>14</v>
      </c>
      <c r="C202" s="35" t="s">
        <v>76</v>
      </c>
      <c r="D202" s="35" t="s">
        <v>169</v>
      </c>
      <c r="E202" s="35"/>
      <c r="F202" s="15">
        <f t="shared" si="13"/>
        <v>2217.89933</v>
      </c>
      <c r="G202" s="15">
        <f t="shared" si="13"/>
        <v>0</v>
      </c>
      <c r="H202" s="15">
        <f t="shared" si="13"/>
        <v>2217.89933</v>
      </c>
      <c r="I202" s="15">
        <f t="shared" si="13"/>
        <v>0</v>
      </c>
      <c r="J202" s="7"/>
    </row>
    <row r="203" spans="1:10" ht="28.5" customHeight="1">
      <c r="A203" s="43" t="s">
        <v>88</v>
      </c>
      <c r="B203" s="35">
        <v>14</v>
      </c>
      <c r="C203" s="35" t="s">
        <v>76</v>
      </c>
      <c r="D203" s="35" t="s">
        <v>169</v>
      </c>
      <c r="E203" s="35" t="s">
        <v>160</v>
      </c>
      <c r="F203" s="15">
        <v>2217.89933</v>
      </c>
      <c r="G203" s="15">
        <v>0</v>
      </c>
      <c r="H203" s="15">
        <v>2217.89933</v>
      </c>
      <c r="I203" s="15">
        <v>0</v>
      </c>
      <c r="J203" s="7"/>
    </row>
    <row r="204" spans="1:10" ht="20.25">
      <c r="A204" s="26" t="s">
        <v>54</v>
      </c>
      <c r="B204" s="34"/>
      <c r="C204" s="34"/>
      <c r="D204" s="26"/>
      <c r="E204" s="26"/>
      <c r="F204" s="39">
        <f>F7+F43+F47+F56+F80+F104+F112+F145+F163+F180+F191+F195</f>
        <v>594573.4946</v>
      </c>
      <c r="G204" s="39">
        <f>G7+G43+G47+G56+G80+G104+G112+G145+G163+G180+G191+G195</f>
        <v>210087.61372</v>
      </c>
      <c r="H204" s="39">
        <f>H7+H43+H47+H56+H80+H104+H112+H145+H163+H180+H191+H195</f>
        <v>613057.1930000001</v>
      </c>
      <c r="I204" s="39">
        <f>I7+I43+I47+I56+I80+I104+I112+I145+I163+I180+I191+I195</f>
        <v>238278.7792</v>
      </c>
      <c r="J204" s="37">
        <f>J7+J43+J47+J56+J80+J104+J112+J145+J163+J180+J191+J195</f>
        <v>0</v>
      </c>
    </row>
    <row r="205" spans="1:9" ht="31.5" customHeight="1">
      <c r="A205" s="30" t="s">
        <v>149</v>
      </c>
      <c r="B205" s="20"/>
      <c r="C205" s="20"/>
      <c r="D205" s="4"/>
      <c r="E205" s="4"/>
      <c r="F205" s="32">
        <v>10143.36608</v>
      </c>
      <c r="G205" s="32">
        <v>0</v>
      </c>
      <c r="H205" s="32">
        <v>23001.70824</v>
      </c>
      <c r="I205" s="32">
        <v>0</v>
      </c>
    </row>
    <row r="206" spans="1:9" ht="36">
      <c r="A206" s="31" t="s">
        <v>150</v>
      </c>
      <c r="B206" s="20"/>
      <c r="C206" s="20"/>
      <c r="D206" s="4"/>
      <c r="E206" s="4"/>
      <c r="F206" s="39">
        <f>F204+F205</f>
        <v>604716.8606799999</v>
      </c>
      <c r="G206" s="39">
        <f>G204+G205</f>
        <v>210087.61372</v>
      </c>
      <c r="H206" s="39">
        <f>H204+H205</f>
        <v>636058.90124</v>
      </c>
      <c r="I206" s="39">
        <f>I204+I205</f>
        <v>238278.7792</v>
      </c>
    </row>
    <row r="207" spans="6:9" ht="12.75">
      <c r="F207" s="40"/>
      <c r="G207" s="40"/>
      <c r="H207" s="40"/>
      <c r="I207" s="40"/>
    </row>
    <row r="208" spans="1:6" ht="12.75">
      <c r="A208" s="28"/>
      <c r="F208" s="27"/>
    </row>
  </sheetData>
  <sheetProtection/>
  <mergeCells count="9">
    <mergeCell ref="H1:I1"/>
    <mergeCell ref="F5:G5"/>
    <mergeCell ref="A5:A6"/>
    <mergeCell ref="B5:B6"/>
    <mergeCell ref="C5:C6"/>
    <mergeCell ref="D5:D6"/>
    <mergeCell ref="E5:E6"/>
    <mergeCell ref="H5:I5"/>
    <mergeCell ref="A3:I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3" r:id="rId1"/>
  <colBreaks count="1" manualBreakCount="1">
    <brk id="9" max="2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2014-04-24T13:09:14Z</cp:lastPrinted>
  <dcterms:created xsi:type="dcterms:W3CDTF">2007-10-25T07:07:19Z</dcterms:created>
  <dcterms:modified xsi:type="dcterms:W3CDTF">2014-07-30T10:30:52Z</dcterms:modified>
  <cp:category/>
  <cp:version/>
  <cp:contentType/>
  <cp:contentStatus/>
</cp:coreProperties>
</file>